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Hs_DiurMemshalti\03 תל אביב והמרכז\1. נושאים כלליים רוחביים\מכרזים\מכרז פתח תקוה 2022\פרוגרמות מאושרות עי ליאה כלל משרדים\"/>
    </mc:Choice>
  </mc:AlternateContent>
  <bookViews>
    <workbookView xWindow="-105" yWindow="-105" windowWidth="19425" windowHeight="10425"/>
  </bookViews>
  <sheets>
    <sheet name="חיזוי" sheetId="18" r:id="rId1"/>
    <sheet name="ריכוז  שטחים " sheetId="1" r:id="rId2"/>
    <sheet name="שיפוט מינהלה" sheetId="2" r:id="rId3"/>
    <sheet name="מינהלת  " sheetId="4" r:id="rId4"/>
    <sheet name=" קהל מעצר  " sheetId="14" r:id="rId5"/>
    <sheet name="סיוע" sheetId="17" r:id="rId6"/>
    <sheet name="  שטחי מזכירויות" sheetId="15" r:id="rId7"/>
  </sheets>
  <definedNames>
    <definedName name="_xlnm.Print_Titles" localSheetId="4">' קהל מעצר  '!$1:$4</definedName>
    <definedName name="_xlnm.Print_Titles" localSheetId="3">'מינהלת  '!$1:$4</definedName>
    <definedName name="_xlnm.Print_Titles" localSheetId="2">'שיפוט מינהלה'!$2:$5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7" l="1"/>
  <c r="G6" i="17"/>
  <c r="C8" i="18" l="1"/>
  <c r="C9" i="18" s="1"/>
  <c r="G7" i="18"/>
  <c r="H7" i="18" s="1"/>
  <c r="D7" i="18"/>
  <c r="E7" i="18" s="1"/>
  <c r="C7" i="18"/>
  <c r="G8" i="18" l="1"/>
  <c r="H8" i="18" s="1"/>
  <c r="I7" i="18"/>
  <c r="I8" i="18" s="1"/>
  <c r="C10" i="18"/>
  <c r="D9" i="18"/>
  <c r="E9" i="18" s="1"/>
  <c r="D8" i="18"/>
  <c r="E8" i="18" s="1"/>
  <c r="G9" i="18"/>
  <c r="J7" i="15"/>
  <c r="B44" i="2"/>
  <c r="B43" i="2"/>
  <c r="L9" i="15"/>
  <c r="G43" i="2" s="1"/>
  <c r="J9" i="15"/>
  <c r="C43" i="2" s="1"/>
  <c r="I9" i="15"/>
  <c r="H9" i="18" l="1"/>
  <c r="G10" i="18"/>
  <c r="C11" i="18"/>
  <c r="D10" i="18"/>
  <c r="E10" i="18" s="1"/>
  <c r="G26" i="2"/>
  <c r="I9" i="18" l="1"/>
  <c r="C12" i="18"/>
  <c r="D11" i="18"/>
  <c r="H10" i="18"/>
  <c r="G11" i="18"/>
  <c r="G14" i="2"/>
  <c r="G23" i="14"/>
  <c r="G46" i="2"/>
  <c r="G45" i="2"/>
  <c r="B40" i="2"/>
  <c r="B42" i="2"/>
  <c r="B39" i="2"/>
  <c r="L7" i="15"/>
  <c r="G40" i="2" s="1"/>
  <c r="C40" i="2"/>
  <c r="I7" i="15"/>
  <c r="G30" i="4"/>
  <c r="G16" i="4"/>
  <c r="G32" i="4"/>
  <c r="G28" i="4"/>
  <c r="G33" i="4"/>
  <c r="G8" i="14"/>
  <c r="G7" i="14"/>
  <c r="G9" i="17"/>
  <c r="G23" i="2"/>
  <c r="I8" i="15"/>
  <c r="I10" i="15"/>
  <c r="I6" i="15"/>
  <c r="G20" i="14"/>
  <c r="G16" i="2"/>
  <c r="G13" i="2"/>
  <c r="G15" i="2"/>
  <c r="G6" i="14"/>
  <c r="G9" i="14"/>
  <c r="G12" i="14"/>
  <c r="G13" i="14"/>
  <c r="G14" i="14"/>
  <c r="G17" i="14"/>
  <c r="G22" i="14"/>
  <c r="G18" i="14"/>
  <c r="G19" i="14"/>
  <c r="G24" i="14"/>
  <c r="G11" i="17"/>
  <c r="G13" i="4"/>
  <c r="G36" i="2"/>
  <c r="L6" i="15"/>
  <c r="G39" i="2" s="1"/>
  <c r="G47" i="2"/>
  <c r="G34" i="2"/>
  <c r="G37" i="2"/>
  <c r="G20" i="2"/>
  <c r="G21" i="2"/>
  <c r="G22" i="2"/>
  <c r="G24" i="2"/>
  <c r="G25" i="2"/>
  <c r="G27" i="2"/>
  <c r="G28" i="2"/>
  <c r="G29" i="2"/>
  <c r="G30" i="2"/>
  <c r="G8" i="2"/>
  <c r="G9" i="2"/>
  <c r="G10" i="2"/>
  <c r="G11" i="2"/>
  <c r="G24" i="4"/>
  <c r="G6" i="4"/>
  <c r="G9" i="4"/>
  <c r="G11" i="4"/>
  <c r="G12" i="4"/>
  <c r="G14" i="4"/>
  <c r="G15" i="4"/>
  <c r="G18" i="4"/>
  <c r="G19" i="4"/>
  <c r="G20" i="4"/>
  <c r="G21" i="4"/>
  <c r="G22" i="4"/>
  <c r="G23" i="4"/>
  <c r="G25" i="4"/>
  <c r="G27" i="4"/>
  <c r="G29" i="4"/>
  <c r="G31" i="4"/>
  <c r="G34" i="4"/>
  <c r="G35" i="4"/>
  <c r="G36" i="4"/>
  <c r="J6" i="15"/>
  <c r="C39" i="2" s="1"/>
  <c r="J10" i="15"/>
  <c r="C44" i="2" s="1"/>
  <c r="L10" i="15"/>
  <c r="G44" i="2" s="1"/>
  <c r="L8" i="15"/>
  <c r="G42" i="2" s="1"/>
  <c r="F12" i="2"/>
  <c r="H20" i="2"/>
  <c r="J8" i="15"/>
  <c r="C42" i="2" s="1"/>
  <c r="G11" i="15"/>
  <c r="E11" i="15"/>
  <c r="C11" i="15"/>
  <c r="D11" i="15"/>
  <c r="G5" i="17"/>
  <c r="G7" i="17"/>
  <c r="G8" i="17"/>
  <c r="G10" i="17"/>
  <c r="G12" i="17"/>
  <c r="G14" i="17"/>
  <c r="G15" i="17"/>
  <c r="F11" i="15"/>
  <c r="H11" i="15"/>
  <c r="K11" i="15"/>
  <c r="C38" i="2"/>
  <c r="I10" i="18" l="1"/>
  <c r="H11" i="18"/>
  <c r="G12" i="18"/>
  <c r="E11" i="18"/>
  <c r="C13" i="18"/>
  <c r="D12" i="18"/>
  <c r="G28" i="14"/>
  <c r="G15" i="14"/>
  <c r="B9" i="1" s="1"/>
  <c r="G25" i="14"/>
  <c r="B10" i="1" s="1"/>
  <c r="G38" i="2"/>
  <c r="G16" i="17"/>
  <c r="B7" i="1" s="1"/>
  <c r="G32" i="2"/>
  <c r="I11" i="15"/>
  <c r="G37" i="4"/>
  <c r="B8" i="1" s="1"/>
  <c r="G17" i="2"/>
  <c r="J11" i="15"/>
  <c r="G48" i="2"/>
  <c r="C48" i="2"/>
  <c r="L11" i="15"/>
  <c r="E12" i="18" l="1"/>
  <c r="G13" i="18"/>
  <c r="H12" i="18"/>
  <c r="D13" i="18"/>
  <c r="C14" i="18"/>
  <c r="I11" i="18"/>
  <c r="G49" i="2"/>
  <c r="B5" i="1" s="1"/>
  <c r="B12" i="1" s="1"/>
  <c r="I12" i="18" l="1"/>
  <c r="E13" i="18"/>
  <c r="H13" i="18"/>
  <c r="G14" i="18"/>
  <c r="C15" i="18"/>
  <c r="D14" i="18"/>
  <c r="E14" i="18" s="1"/>
  <c r="B14" i="1"/>
  <c r="B15" i="1" s="1"/>
  <c r="H14" i="18" l="1"/>
  <c r="G15" i="18"/>
  <c r="I13" i="18"/>
  <c r="C16" i="18"/>
  <c r="D15" i="18"/>
  <c r="E15" i="18" s="1"/>
  <c r="C17" i="18" l="1"/>
  <c r="D16" i="18"/>
  <c r="E16" i="18" s="1"/>
  <c r="H15" i="18"/>
  <c r="G16" i="18"/>
  <c r="I14" i="18"/>
  <c r="G17" i="18" l="1"/>
  <c r="H16" i="18"/>
  <c r="I15" i="18"/>
  <c r="D17" i="18"/>
  <c r="E17" i="18" s="1"/>
  <c r="C18" i="18"/>
  <c r="H17" i="18" l="1"/>
  <c r="G18" i="18"/>
  <c r="C19" i="18"/>
  <c r="D18" i="18"/>
  <c r="E18" i="18" s="1"/>
  <c r="I16" i="18"/>
  <c r="G19" i="18" l="1"/>
  <c r="H18" i="18"/>
  <c r="D19" i="18"/>
  <c r="E19" i="18" s="1"/>
  <c r="C20" i="18"/>
  <c r="I17" i="18"/>
  <c r="I18" i="18" l="1"/>
  <c r="C21" i="18"/>
  <c r="D21" i="18" s="1"/>
  <c r="D20" i="18"/>
  <c r="E20" i="18" s="1"/>
  <c r="H19" i="18"/>
  <c r="I19" i="18" s="1"/>
  <c r="G20" i="18"/>
  <c r="G21" i="18" l="1"/>
  <c r="H21" i="18" s="1"/>
  <c r="H20" i="18"/>
  <c r="I20" i="18" s="1"/>
  <c r="E21" i="18"/>
  <c r="D31" i="18"/>
  <c r="C33" i="18" s="1"/>
  <c r="I21" i="18" l="1"/>
  <c r="H31" i="18"/>
  <c r="G33" i="18" s="1"/>
</calcChain>
</file>

<file path=xl/sharedStrings.xml><?xml version="1.0" encoding="utf-8"?>
<sst xmlns="http://schemas.openxmlformats.org/spreadsheetml/2006/main" count="296" uniqueCount="190">
  <si>
    <t>הערות</t>
  </si>
  <si>
    <t>מינהלה</t>
  </si>
  <si>
    <t>שטחי קהל</t>
  </si>
  <si>
    <t>מעצר</t>
  </si>
  <si>
    <t>שטחים טכניים</t>
  </si>
  <si>
    <r>
      <t xml:space="preserve">סה"כ פרוגרמה </t>
    </r>
    <r>
      <rPr>
        <b/>
        <sz val="12"/>
        <rFont val="Arial"/>
        <family val="2"/>
        <charset val="177"/>
      </rPr>
      <t>(מ"ר נטו)</t>
    </r>
  </si>
  <si>
    <t>ערכאה</t>
  </si>
  <si>
    <t>חדר</t>
  </si>
  <si>
    <t>מספר</t>
  </si>
  <si>
    <t xml:space="preserve">שטח </t>
  </si>
  <si>
    <t>עובדים</t>
  </si>
  <si>
    <t xml:space="preserve">נוכחים </t>
  </si>
  <si>
    <t>חדרים</t>
  </si>
  <si>
    <t>כולל</t>
  </si>
  <si>
    <t xml:space="preserve"> </t>
  </si>
  <si>
    <t>בחדר</t>
  </si>
  <si>
    <t>מירבי</t>
  </si>
  <si>
    <t>בודד</t>
  </si>
  <si>
    <t>במ"ר</t>
  </si>
  <si>
    <t xml:space="preserve">(נטו) </t>
  </si>
  <si>
    <t>(נטו)</t>
  </si>
  <si>
    <t>סה"כ</t>
  </si>
  <si>
    <t>מדור לשכות שופט</t>
  </si>
  <si>
    <t>אזור</t>
  </si>
  <si>
    <t>לשכות</t>
  </si>
  <si>
    <t>חדר סגן מזכיר ראשי</t>
  </si>
  <si>
    <t>חדר אחראי קלדניות</t>
  </si>
  <si>
    <t>סה"כ מינהלה</t>
  </si>
  <si>
    <t>סה"כ קבלת קהל</t>
  </si>
  <si>
    <t>גוש</t>
  </si>
  <si>
    <t>מנהלת</t>
  </si>
  <si>
    <t>ארכיב</t>
  </si>
  <si>
    <t>הנהלת הבית</t>
  </si>
  <si>
    <t>בטחון</t>
  </si>
  <si>
    <t>חדר צוות בטחון</t>
  </si>
  <si>
    <t>חדר בקרה</t>
  </si>
  <si>
    <t>מחסנים</t>
  </si>
  <si>
    <t>חדר מפעילי מחשב</t>
  </si>
  <si>
    <t>סה"כ מינהלת היכל</t>
  </si>
  <si>
    <t>קהל</t>
  </si>
  <si>
    <t>פונקציות משפטיות ציבוריות</t>
  </si>
  <si>
    <t>מזנון</t>
  </si>
  <si>
    <t>חדר חיפוש</t>
  </si>
  <si>
    <t>סה"כ שטחי קהל</t>
  </si>
  <si>
    <t>סה"כ מעצר</t>
  </si>
  <si>
    <t>סה"כ ספריה</t>
  </si>
  <si>
    <t>כמות לשכות</t>
  </si>
  <si>
    <t>מדור</t>
  </si>
  <si>
    <t>כוח אדם נדרש</t>
  </si>
  <si>
    <t>כמות מקבלי 
קהל</t>
  </si>
  <si>
    <t>כמות מנהלי 
מדור</t>
  </si>
  <si>
    <t>כמות עמדות
 אחוריות</t>
  </si>
  <si>
    <t>סה"כ עמדות מצב קיים</t>
  </si>
  <si>
    <t>סה"כ 
עמדות נדרש</t>
  </si>
  <si>
    <t>שטח נטו</t>
  </si>
  <si>
    <t>מצב קיים</t>
  </si>
  <si>
    <t>מצב נדרש</t>
  </si>
  <si>
    <t>מ"ר</t>
  </si>
  <si>
    <t>הערות:</t>
  </si>
  <si>
    <t>מ"ר נטו פרוגרמה</t>
  </si>
  <si>
    <t xml:space="preserve">חדר נשק , כספות, </t>
  </si>
  <si>
    <t xml:space="preserve">   לעמדה אחורית</t>
  </si>
  <si>
    <t>אולמות</t>
  </si>
  <si>
    <t>קטינים</t>
  </si>
  <si>
    <t>חדר קטינם</t>
  </si>
  <si>
    <t xml:space="preserve">חדר קב"ט </t>
  </si>
  <si>
    <t>מחסן אפסנאות ,ציוד משרדי</t>
  </si>
  <si>
    <t xml:space="preserve">ארכיב </t>
  </si>
  <si>
    <t>מושבים לקהל</t>
  </si>
  <si>
    <t>לשכת שופט</t>
  </si>
  <si>
    <t>מזכירויות</t>
  </si>
  <si>
    <t>מינהלת בית המשפט</t>
  </si>
  <si>
    <t>לשכת סגן נשיא</t>
  </si>
  <si>
    <t>שטח המתנה לקהל לאולמות</t>
  </si>
  <si>
    <t>מתנדבים</t>
  </si>
  <si>
    <t>אימות תצהירים</t>
  </si>
  <si>
    <t>יחס ברוטו נטו 1:2</t>
  </si>
  <si>
    <t>שיפוטי , מינהלה</t>
  </si>
  <si>
    <t>איזור</t>
  </si>
  <si>
    <t xml:space="preserve">אולם אזרחי </t>
  </si>
  <si>
    <t>נטו</t>
  </si>
  <si>
    <t>עובדים סוציאלים</t>
  </si>
  <si>
    <t>פסיכולוג</t>
  </si>
  <si>
    <t>מזכירות קבלת קהל</t>
  </si>
  <si>
    <t>מטבחון</t>
  </si>
  <si>
    <t>יחידת הסיוע</t>
  </si>
  <si>
    <t>חדר הקלדה לקלדניות</t>
  </si>
  <si>
    <t>תאי מעצר</t>
  </si>
  <si>
    <t>תא מעצר גברים</t>
  </si>
  <si>
    <t>תא מעצר נשים</t>
  </si>
  <si>
    <t>חדר צוות ליווי</t>
  </si>
  <si>
    <t xml:space="preserve">סה"כ אולמות </t>
  </si>
  <si>
    <t xml:space="preserve">סה"כ לשכות שופטים </t>
  </si>
  <si>
    <t>לשכת רשם</t>
  </si>
  <si>
    <t>חדר מחשב / תקשורת מרכזי</t>
  </si>
  <si>
    <t>חדרי תקשורת קומתי</t>
  </si>
  <si>
    <t>לציוד משרדי מכונת צילום פקס</t>
  </si>
  <si>
    <t xml:space="preserve">קבלת </t>
  </si>
  <si>
    <t>בכל קומה</t>
  </si>
  <si>
    <t>אחסוןמסמכים</t>
  </si>
  <si>
    <t>חדר לוקרים ומלתחות</t>
  </si>
  <si>
    <t>סה"כ שטח (ברוטו  מ"ר)  כולל יחידת הסיוע</t>
  </si>
  <si>
    <t>מטבחון לקלדניות</t>
  </si>
  <si>
    <t>חדר קלדניות</t>
  </si>
  <si>
    <t>מחסן ציוד אחזקה</t>
  </si>
  <si>
    <t>מקלחת +שרותים</t>
  </si>
  <si>
    <t>מפקחת ניקיון</t>
  </si>
  <si>
    <t>מחסן חומרים וציוד ניקיון</t>
  </si>
  <si>
    <t>חדר ציוד מתח נמוך</t>
  </si>
  <si>
    <t>תעבורה</t>
  </si>
  <si>
    <t>פקסים , הקלדות, וסריקה,דאר</t>
  </si>
  <si>
    <t>שאר החניות ע"פ תקן העיריה</t>
  </si>
  <si>
    <t>חדר אב בית /בנא"ם</t>
  </si>
  <si>
    <t>שטח ברוטו חושב על בסיס שטח נטו מוכפל במקדם 2 בגין שטח מעטפת , מעברים ראשיים, שרותים (פרסונל וציבוריים) ,שטחי לובי,עמדות פקידי עזר ,חדרי ניקיון וכו'.</t>
  </si>
  <si>
    <t>ראה פירוט מחיצה כ"א</t>
  </si>
  <si>
    <t>עמדת כניסה</t>
  </si>
  <si>
    <t>צמוד לחדר צוות ליווי</t>
  </si>
  <si>
    <t>ל- 12 איש</t>
  </si>
  <si>
    <t>קרוב לשרות לקהל</t>
  </si>
  <si>
    <t xml:space="preserve">אולם כניסה </t>
  </si>
  <si>
    <t>יכלל בברוטו כולל עמדת מודיעין</t>
  </si>
  <si>
    <t>מנהל אחזקה</t>
  </si>
  <si>
    <t>מוקד  אחזקה</t>
  </si>
  <si>
    <t>חדר מפגש עו"ד/תועני הגנה</t>
  </si>
  <si>
    <t>לחלק לשני חללים</t>
  </si>
  <si>
    <t>חדר ישיבות/קבוצות</t>
  </si>
  <si>
    <t>במבואה</t>
  </si>
  <si>
    <t>מבואת המתנה</t>
  </si>
  <si>
    <t>תא שרותים צוות</t>
  </si>
  <si>
    <t>חדרי הסדרים</t>
  </si>
  <si>
    <t>ליד אולם תעבורה</t>
  </si>
  <si>
    <t>שרותי צוות</t>
  </si>
  <si>
    <t>חדר תקשורת</t>
  </si>
  <si>
    <t xml:space="preserve">כ"א ושטח במזכירויות- </t>
  </si>
  <si>
    <t>חדר עוזרים  משפטיים</t>
  </si>
  <si>
    <t>מתמחי +סטודנט שפיטה</t>
  </si>
  <si>
    <t>מחוץ למתחם לשכות</t>
  </si>
  <si>
    <t>עו"ד</t>
  </si>
  <si>
    <t>בקומת מזכירויות לא צמוד למזכיר ראשי</t>
  </si>
  <si>
    <t>חדר לשכת עו"ד</t>
  </si>
  <si>
    <t>סמוך לשרות לקהל</t>
  </si>
  <si>
    <t>סיוע משפטי(עו"ד + מזכירה</t>
  </si>
  <si>
    <t>סמוך למתחם קהל או ביטחון</t>
  </si>
  <si>
    <t>בקומת הכניסה</t>
  </si>
  <si>
    <t>מחסן ציוד מחשבים</t>
  </si>
  <si>
    <t>דאר</t>
  </si>
  <si>
    <t>מחסן לריהוט /ציוד חשמלי/טכני</t>
  </si>
  <si>
    <t>חדר גריסה/דחסנית</t>
  </si>
  <si>
    <t>עובדי ניקיו כולל מטבחון מטבחון</t>
  </si>
  <si>
    <t>חדר הלהשה/מקלחון</t>
  </si>
  <si>
    <t>באזר כניסה של משאית לחניון/ חצר משק</t>
  </si>
  <si>
    <t>בית מלאכה</t>
  </si>
  <si>
    <t xml:space="preserve">א. השטח חושב לפי מפתח של 11 מ"ר נטו למקבל קהל -7. 7 מ"ר למנהל מדור ו 6.35 מ"ר נטו </t>
  </si>
  <si>
    <t>שלום קיריון</t>
  </si>
  <si>
    <t>תובעי תעבורה</t>
  </si>
  <si>
    <t>חדר התיעצות עו"ד לקוח</t>
  </si>
  <si>
    <t>המתנת  קהל</t>
  </si>
  <si>
    <t>חדר ישיבות מינהלה</t>
  </si>
  <si>
    <t>כולל שולחן ישיבות ל-14</t>
  </si>
  <si>
    <t>אולם אזרחי משפחה -קטן</t>
  </si>
  <si>
    <t>אולם רשם -קטן</t>
  </si>
  <si>
    <t>אולם פלילי -תעבורה</t>
  </si>
  <si>
    <t>חניה סגורה לרכב ליווי( משאית)</t>
  </si>
  <si>
    <t>משפחה (ע"פ) ראשל"צ</t>
  </si>
  <si>
    <t>משפחה (ע"פ) פתח תקוה</t>
  </si>
  <si>
    <t>חדר אמהות  כולל מטבחון</t>
  </si>
  <si>
    <t>סה"כ 2 תאים</t>
  </si>
  <si>
    <t>חניות-140 חניות  עבור סגל בכיר בית המשפט  לא כולל  חניות שבס</t>
  </si>
  <si>
    <t>לכ-270איש לפי 0.8 מ"ר לאדם</t>
  </si>
  <si>
    <t xml:space="preserve">שרות לקהל תעבורה </t>
  </si>
  <si>
    <t xml:space="preserve">סה"כ מזכירויות  בית משפט </t>
  </si>
  <si>
    <t>פרוגרמה להקמת בית משפט פתח תקוה</t>
  </si>
  <si>
    <t>תעבורה פתח תקוה</t>
  </si>
  <si>
    <t xml:space="preserve">מס' </t>
  </si>
  <si>
    <t>שנה</t>
  </si>
  <si>
    <t>כמות שופטים</t>
  </si>
  <si>
    <t>תוספת שופטים שנתי</t>
  </si>
  <si>
    <t>מצטבר</t>
  </si>
  <si>
    <t>אחוז גידול שנתי</t>
  </si>
  <si>
    <t>אחוז גידול מצטבר</t>
  </si>
  <si>
    <t xml:space="preserve"> משפחה פ"ת וראשל"צ</t>
  </si>
  <si>
    <t>תאים-1  ל לגברים ונשים ומוגבלים בשטחי ברוטו</t>
  </si>
  <si>
    <t>ל- 30 משתתפים</t>
  </si>
  <si>
    <t>ל-12 אנשים</t>
  </si>
  <si>
    <t>מחסן ציוד</t>
  </si>
  <si>
    <t>כולל  פינת ישיבה</t>
  </si>
  <si>
    <t>ביחידה שטחי ברוטו</t>
  </si>
  <si>
    <t>ל - -6 משתתפים</t>
  </si>
  <si>
    <t>ופונקציות נלוות</t>
  </si>
  <si>
    <t>חדר ישיבות/ חלל שיתופי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</si>
</sst>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 x14ac:knownFonts="1">
    <font>
      <sz val="10"/>
      <name val="Arial"/>
      <charset val="177"/>
    </font>
    <font>
      <sz val="10"/>
      <name val="Arial"/>
      <family val="2"/>
    </font>
    <font>
      <sz val="16"/>
      <name val="Arial"/>
      <family val="2"/>
      <charset val="177"/>
    </font>
    <font>
      <b/>
      <sz val="18"/>
      <name val="Arial"/>
      <family val="2"/>
      <charset val="177"/>
    </font>
    <font>
      <sz val="14"/>
      <name val="Arial"/>
      <family val="2"/>
      <charset val="177"/>
    </font>
    <font>
      <b/>
      <sz val="12"/>
      <name val="Arial"/>
      <family val="2"/>
      <charset val="177"/>
    </font>
    <font>
      <sz val="12"/>
      <name val="David"/>
      <family val="2"/>
      <charset val="177"/>
    </font>
    <font>
      <b/>
      <sz val="12"/>
      <name val="David"/>
      <family val="2"/>
      <charset val="177"/>
    </font>
    <font>
      <i/>
      <u/>
      <sz val="12"/>
      <name val="David"/>
      <family val="2"/>
      <charset val="177"/>
    </font>
    <font>
      <sz val="12"/>
      <name val="Arial"/>
      <family val="2"/>
    </font>
    <font>
      <sz val="11"/>
      <name val="David"/>
      <family val="2"/>
      <charset val="177"/>
    </font>
    <font>
      <sz val="12"/>
      <name val="Arial"/>
      <family val="2"/>
      <charset val="177"/>
    </font>
    <font>
      <sz val="10"/>
      <name val="Arial"/>
      <family val="2"/>
      <charset val="177"/>
    </font>
    <font>
      <b/>
      <sz val="10"/>
      <name val="David"/>
      <family val="2"/>
      <charset val="177"/>
    </font>
    <font>
      <sz val="8"/>
      <name val="Arial"/>
      <family val="2"/>
    </font>
    <font>
      <sz val="12"/>
      <color indexed="10"/>
      <name val="Arial"/>
      <family val="2"/>
      <charset val="177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David"/>
      <family val="2"/>
      <charset val="177"/>
    </font>
    <font>
      <b/>
      <sz val="16"/>
      <name val="Arial"/>
      <family val="2"/>
    </font>
    <font>
      <sz val="12"/>
      <color indexed="8"/>
      <name val="Arial"/>
      <family val="2"/>
      <charset val="177"/>
    </font>
    <font>
      <b/>
      <sz val="14"/>
      <name val="David"/>
      <family val="2"/>
      <charset val="177"/>
    </font>
    <font>
      <b/>
      <i/>
      <u/>
      <sz val="14"/>
      <name val="David"/>
      <family val="2"/>
      <charset val="177"/>
    </font>
    <font>
      <b/>
      <sz val="14"/>
      <name val="Arial"/>
      <family val="2"/>
      <charset val="177"/>
    </font>
    <font>
      <sz val="14"/>
      <name val="David"/>
      <family val="2"/>
      <charset val="177"/>
    </font>
    <font>
      <i/>
      <u/>
      <sz val="14"/>
      <name val="David"/>
      <family val="2"/>
      <charset val="177"/>
    </font>
    <font>
      <sz val="10"/>
      <name val="David"/>
      <family val="2"/>
      <charset val="177"/>
    </font>
    <font>
      <sz val="16"/>
      <name val="Arial"/>
      <family val="2"/>
    </font>
    <font>
      <sz val="10"/>
      <color indexed="10"/>
      <name val="Arial"/>
      <family val="2"/>
      <charset val="177"/>
    </font>
    <font>
      <b/>
      <sz val="11"/>
      <name val="Arial"/>
      <family val="2"/>
    </font>
    <font>
      <sz val="8"/>
      <name val="Arial"/>
      <family val="2"/>
      <charset val="177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3" fontId="2" fillId="0" borderId="1" xfId="0" applyNumberFormat="1" applyFont="1" applyBorder="1"/>
    <xf numFmtId="3" fontId="2" fillId="0" borderId="2" xfId="0" applyNumberFormat="1" applyFont="1" applyBorder="1"/>
    <xf numFmtId="0" fontId="6" fillId="0" borderId="0" xfId="0" applyFont="1"/>
    <xf numFmtId="0" fontId="7" fillId="0" borderId="3" xfId="0" applyFont="1" applyBorder="1"/>
    <xf numFmtId="0" fontId="6" fillId="0" borderId="4" xfId="0" applyFont="1" applyBorder="1"/>
    <xf numFmtId="0" fontId="7" fillId="0" borderId="4" xfId="0" applyFont="1" applyBorder="1"/>
    <xf numFmtId="0" fontId="7" fillId="0" borderId="5" xfId="0" applyFont="1" applyBorder="1"/>
    <xf numFmtId="0" fontId="6" fillId="0" borderId="5" xfId="0" applyFont="1" applyBorder="1"/>
    <xf numFmtId="0" fontId="6" fillId="0" borderId="2" xfId="0" applyFont="1" applyBorder="1"/>
    <xf numFmtId="0" fontId="7" fillId="0" borderId="2" xfId="0" applyFont="1" applyBorder="1"/>
    <xf numFmtId="0" fontId="7" fillId="0" borderId="6" xfId="0" applyFont="1" applyBorder="1"/>
    <xf numFmtId="0" fontId="6" fillId="0" borderId="6" xfId="0" applyFont="1" applyBorder="1"/>
    <xf numFmtId="0" fontId="0" fillId="0" borderId="7" xfId="0" applyBorder="1"/>
    <xf numFmtId="0" fontId="0" fillId="0" borderId="8" xfId="0" applyBorder="1"/>
    <xf numFmtId="0" fontId="6" fillId="0" borderId="3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7" fillId="0" borderId="1" xfId="0" applyFont="1" applyBorder="1"/>
    <xf numFmtId="1" fontId="6" fillId="0" borderId="0" xfId="0" applyNumberFormat="1" applyFont="1"/>
    <xf numFmtId="0" fontId="6" fillId="0" borderId="13" xfId="0" applyFont="1" applyBorder="1"/>
    <xf numFmtId="0" fontId="5" fillId="0" borderId="6" xfId="0" applyFont="1" applyBorder="1"/>
    <xf numFmtId="0" fontId="7" fillId="0" borderId="13" xfId="0" applyFont="1" applyBorder="1"/>
    <xf numFmtId="0" fontId="10" fillId="0" borderId="2" xfId="0" applyFont="1" applyBorder="1"/>
    <xf numFmtId="0" fontId="8" fillId="0" borderId="13" xfId="0" applyFont="1" applyBorder="1"/>
    <xf numFmtId="0" fontId="6" fillId="0" borderId="2" xfId="0" applyFont="1" applyBorder="1" applyAlignment="1">
      <alignment wrapText="1"/>
    </xf>
    <xf numFmtId="0" fontId="9" fillId="0" borderId="7" xfId="0" applyFont="1" applyBorder="1"/>
    <xf numFmtId="0" fontId="11" fillId="0" borderId="2" xfId="0" applyFont="1" applyBorder="1"/>
    <xf numFmtId="0" fontId="11" fillId="0" borderId="6" xfId="0" applyFont="1" applyBorder="1"/>
    <xf numFmtId="1" fontId="5" fillId="0" borderId="6" xfId="0" applyNumberFormat="1" applyFont="1" applyBorder="1"/>
    <xf numFmtId="0" fontId="11" fillId="0" borderId="3" xfId="0" applyFont="1" applyBorder="1"/>
    <xf numFmtId="0" fontId="12" fillId="0" borderId="3" xfId="0" applyFont="1" applyBorder="1"/>
    <xf numFmtId="0" fontId="11" fillId="0" borderId="2" xfId="0" applyFont="1" applyBorder="1" applyAlignment="1">
      <alignment vertical="center" wrapText="1"/>
    </xf>
    <xf numFmtId="0" fontId="11" fillId="0" borderId="14" xfId="0" applyFont="1" applyBorder="1"/>
    <xf numFmtId="0" fontId="12" fillId="0" borderId="7" xfId="0" applyFont="1" applyBorder="1"/>
    <xf numFmtId="0" fontId="12" fillId="0" borderId="6" xfId="0" applyFont="1" applyBorder="1"/>
    <xf numFmtId="0" fontId="12" fillId="0" borderId="15" xfId="0" applyFont="1" applyBorder="1"/>
    <xf numFmtId="0" fontId="11" fillId="0" borderId="13" xfId="0" applyFont="1" applyBorder="1"/>
    <xf numFmtId="0" fontId="12" fillId="0" borderId="0" xfId="0" applyFont="1"/>
    <xf numFmtId="0" fontId="11" fillId="0" borderId="1" xfId="0" applyFont="1" applyBorder="1"/>
    <xf numFmtId="0" fontId="11" fillId="0" borderId="2" xfId="0" applyFont="1" applyBorder="1" applyAlignment="1">
      <alignment wrapText="1"/>
    </xf>
    <xf numFmtId="0" fontId="6" fillId="0" borderId="0" xfId="0" applyFont="1" applyBorder="1"/>
    <xf numFmtId="0" fontId="7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15" fillId="0" borderId="2" xfId="0" applyFont="1" applyBorder="1"/>
    <xf numFmtId="0" fontId="15" fillId="0" borderId="13" xfId="0" applyFont="1" applyBorder="1"/>
    <xf numFmtId="3" fontId="16" fillId="0" borderId="2" xfId="0" applyNumberFormat="1" applyFont="1" applyBorder="1"/>
    <xf numFmtId="0" fontId="12" fillId="0" borderId="2" xfId="0" applyFont="1" applyBorder="1"/>
    <xf numFmtId="0" fontId="2" fillId="0" borderId="16" xfId="0" applyFont="1" applyBorder="1"/>
    <xf numFmtId="0" fontId="3" fillId="0" borderId="18" xfId="0" applyFont="1" applyFill="1" applyBorder="1" applyAlignment="1">
      <alignment vertical="top" wrapText="1"/>
    </xf>
    <xf numFmtId="0" fontId="3" fillId="0" borderId="19" xfId="0" applyFont="1" applyFill="1" applyBorder="1" applyAlignment="1">
      <alignment wrapText="1"/>
    </xf>
    <xf numFmtId="0" fontId="3" fillId="0" borderId="20" xfId="0" applyFont="1" applyFill="1" applyBorder="1" applyAlignment="1">
      <alignment vertical="top" wrapText="1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4" fillId="0" borderId="24" xfId="0" applyFont="1" applyBorder="1"/>
    <xf numFmtId="0" fontId="2" fillId="0" borderId="25" xfId="0" applyFont="1" applyBorder="1"/>
    <xf numFmtId="0" fontId="4" fillId="0" borderId="26" xfId="0" applyFont="1" applyBorder="1"/>
    <xf numFmtId="3" fontId="2" fillId="0" borderId="27" xfId="0" applyNumberFormat="1" applyFont="1" applyBorder="1"/>
    <xf numFmtId="0" fontId="3" fillId="0" borderId="28" xfId="0" applyFont="1" applyFill="1" applyBorder="1"/>
    <xf numFmtId="3" fontId="3" fillId="0" borderId="17" xfId="0" applyNumberFormat="1" applyFont="1" applyFill="1" applyBorder="1"/>
    <xf numFmtId="0" fontId="1" fillId="0" borderId="0" xfId="0" applyFont="1" applyAlignment="1">
      <alignment wrapText="1"/>
    </xf>
    <xf numFmtId="0" fontId="18" fillId="0" borderId="0" xfId="0" applyFont="1"/>
    <xf numFmtId="0" fontId="18" fillId="0" borderId="0" xfId="0" applyFont="1" applyAlignment="1">
      <alignment wrapText="1"/>
    </xf>
    <xf numFmtId="0" fontId="13" fillId="0" borderId="29" xfId="0" applyFont="1" applyBorder="1" applyAlignment="1">
      <alignment horizontal="center" wrapText="1"/>
    </xf>
    <xf numFmtId="0" fontId="13" fillId="2" borderId="29" xfId="0" applyFont="1" applyFill="1" applyBorder="1" applyAlignment="1">
      <alignment horizontal="center" wrapText="1"/>
    </xf>
    <xf numFmtId="0" fontId="13" fillId="0" borderId="30" xfId="0" applyFont="1" applyBorder="1" applyAlignment="1">
      <alignment horizontal="right"/>
    </xf>
    <xf numFmtId="0" fontId="13" fillId="0" borderId="30" xfId="0" applyFont="1" applyBorder="1" applyAlignment="1">
      <alignment horizontal="center"/>
    </xf>
    <xf numFmtId="0" fontId="13" fillId="2" borderId="30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0" fillId="0" borderId="1" xfId="0" applyBorder="1"/>
    <xf numFmtId="0" fontId="13" fillId="0" borderId="31" xfId="0" applyFont="1" applyBorder="1" applyAlignment="1">
      <alignment horizontal="right"/>
    </xf>
    <xf numFmtId="0" fontId="13" fillId="0" borderId="31" xfId="0" applyFont="1" applyBorder="1" applyAlignment="1">
      <alignment horizontal="center"/>
    </xf>
    <xf numFmtId="0" fontId="13" fillId="2" borderId="31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2" borderId="35" xfId="0" applyFont="1" applyFill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37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7" fillId="0" borderId="0" xfId="0" applyFont="1"/>
    <xf numFmtId="0" fontId="13" fillId="2" borderId="38" xfId="0" applyFont="1" applyFill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38" xfId="0" applyFont="1" applyBorder="1" applyAlignment="1">
      <alignment horizontal="right"/>
    </xf>
    <xf numFmtId="0" fontId="13" fillId="0" borderId="38" xfId="0" applyFont="1" applyBorder="1" applyAlignment="1">
      <alignment horizontal="center"/>
    </xf>
    <xf numFmtId="3" fontId="16" fillId="0" borderId="40" xfId="0" applyNumberFormat="1" applyFont="1" applyBorder="1" applyAlignment="1"/>
    <xf numFmtId="0" fontId="16" fillId="0" borderId="40" xfId="0" applyFont="1" applyBorder="1" applyAlignment="1"/>
    <xf numFmtId="0" fontId="19" fillId="0" borderId="3" xfId="0" applyFont="1" applyBorder="1"/>
    <xf numFmtId="0" fontId="19" fillId="0" borderId="4" xfId="0" applyFont="1" applyBorder="1"/>
    <xf numFmtId="0" fontId="19" fillId="0" borderId="4" xfId="0" applyFont="1" applyBorder="1" applyAlignment="1">
      <alignment wrapText="1"/>
    </xf>
    <xf numFmtId="0" fontId="19" fillId="0" borderId="6" xfId="0" applyFont="1" applyBorder="1"/>
    <xf numFmtId="0" fontId="11" fillId="0" borderId="1" xfId="0" applyFont="1" applyBorder="1" applyAlignment="1">
      <alignment vertical="center" wrapText="1"/>
    </xf>
    <xf numFmtId="0" fontId="12" fillId="0" borderId="1" xfId="0" applyFont="1" applyBorder="1"/>
    <xf numFmtId="0" fontId="11" fillId="0" borderId="27" xfId="0" applyFont="1" applyBorder="1"/>
    <xf numFmtId="0" fontId="6" fillId="0" borderId="27" xfId="0" applyFont="1" applyBorder="1"/>
    <xf numFmtId="0" fontId="7" fillId="3" borderId="3" xfId="0" applyFont="1" applyFill="1" applyBorder="1"/>
    <xf numFmtId="0" fontId="7" fillId="3" borderId="41" xfId="0" applyFont="1" applyFill="1" applyBorder="1"/>
    <xf numFmtId="0" fontId="7" fillId="3" borderId="4" xfId="0" applyFont="1" applyFill="1" applyBorder="1"/>
    <xf numFmtId="0" fontId="7" fillId="3" borderId="10" xfId="0" applyFont="1" applyFill="1" applyBorder="1"/>
    <xf numFmtId="0" fontId="6" fillId="3" borderId="4" xfId="0" applyFont="1" applyFill="1" applyBorder="1"/>
    <xf numFmtId="0" fontId="7" fillId="3" borderId="6" xfId="0" applyFont="1" applyFill="1" applyBorder="1"/>
    <xf numFmtId="0" fontId="11" fillId="3" borderId="6" xfId="0" applyFont="1" applyFill="1" applyBorder="1"/>
    <xf numFmtId="0" fontId="5" fillId="3" borderId="6" xfId="0" applyFont="1" applyFill="1" applyBorder="1"/>
    <xf numFmtId="0" fontId="6" fillId="3" borderId="6" xfId="0" applyFont="1" applyFill="1" applyBorder="1"/>
    <xf numFmtId="0" fontId="13" fillId="0" borderId="42" xfId="0" applyFont="1" applyBorder="1" applyAlignment="1">
      <alignment horizontal="right"/>
    </xf>
    <xf numFmtId="0" fontId="11" fillId="0" borderId="43" xfId="0" applyFont="1" applyBorder="1"/>
    <xf numFmtId="0" fontId="0" fillId="0" borderId="43" xfId="0" applyBorder="1"/>
    <xf numFmtId="0" fontId="6" fillId="0" borderId="43" xfId="0" applyFont="1" applyBorder="1"/>
    <xf numFmtId="0" fontId="11" fillId="0" borderId="5" xfId="0" applyFont="1" applyBorder="1"/>
    <xf numFmtId="0" fontId="7" fillId="0" borderId="41" xfId="0" applyFont="1" applyBorder="1"/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5" xfId="0" applyFont="1" applyBorder="1"/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16" fillId="0" borderId="40" xfId="0" applyFont="1" applyBorder="1" applyAlignment="1">
      <alignment vertical="top" wrapText="1"/>
    </xf>
    <xf numFmtId="0" fontId="22" fillId="0" borderId="2" xfId="0" applyFont="1" applyBorder="1"/>
    <xf numFmtId="0" fontId="18" fillId="0" borderId="12" xfId="0" applyFont="1" applyBorder="1"/>
    <xf numFmtId="0" fontId="6" fillId="0" borderId="2" xfId="0" applyFont="1" applyBorder="1" applyAlignment="1">
      <alignment vertical="top" wrapText="1"/>
    </xf>
    <xf numFmtId="0" fontId="0" fillId="0" borderId="4" xfId="0" applyBorder="1"/>
    <xf numFmtId="0" fontId="11" fillId="0" borderId="27" xfId="0" applyFont="1" applyBorder="1" applyAlignment="1">
      <alignment vertical="center" wrapText="1"/>
    </xf>
    <xf numFmtId="0" fontId="11" fillId="0" borderId="55" xfId="0" applyFont="1" applyBorder="1"/>
    <xf numFmtId="0" fontId="6" fillId="0" borderId="1" xfId="0" applyFont="1" applyBorder="1"/>
    <xf numFmtId="0" fontId="18" fillId="0" borderId="52" xfId="0" applyFont="1" applyBorder="1"/>
    <xf numFmtId="0" fontId="18" fillId="0" borderId="49" xfId="0" applyFont="1" applyBorder="1"/>
    <xf numFmtId="0" fontId="7" fillId="4" borderId="4" xfId="0" applyFont="1" applyFill="1" applyBorder="1"/>
    <xf numFmtId="0" fontId="6" fillId="4" borderId="4" xfId="0" applyFont="1" applyFill="1" applyBorder="1"/>
    <xf numFmtId="0" fontId="7" fillId="4" borderId="5" xfId="0" applyFont="1" applyFill="1" applyBorder="1"/>
    <xf numFmtId="0" fontId="6" fillId="4" borderId="5" xfId="0" applyFont="1" applyFill="1" applyBorder="1"/>
    <xf numFmtId="0" fontId="13" fillId="0" borderId="54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0" fontId="13" fillId="0" borderId="27" xfId="0" applyFont="1" applyBorder="1" applyAlignment="1">
      <alignment horizontal="right"/>
    </xf>
    <xf numFmtId="0" fontId="13" fillId="0" borderId="27" xfId="0" applyFont="1" applyBorder="1" applyAlignment="1">
      <alignment horizontal="right" vertical="top" wrapText="1"/>
    </xf>
    <xf numFmtId="0" fontId="7" fillId="4" borderId="3" xfId="0" applyFont="1" applyFill="1" applyBorder="1"/>
    <xf numFmtId="0" fontId="13" fillId="4" borderId="5" xfId="0" applyFont="1" applyFill="1" applyBorder="1"/>
    <xf numFmtId="0" fontId="19" fillId="0" borderId="2" xfId="0" applyFont="1" applyBorder="1"/>
    <xf numFmtId="0" fontId="0" fillId="0" borderId="3" xfId="0" applyBorder="1"/>
    <xf numFmtId="0" fontId="0" fillId="0" borderId="2" xfId="0" applyBorder="1"/>
    <xf numFmtId="0" fontId="18" fillId="0" borderId="0" xfId="0" applyFo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3" fillId="0" borderId="2" xfId="0" applyFont="1" applyBorder="1"/>
    <xf numFmtId="0" fontId="26" fillId="0" borderId="2" xfId="0" applyFont="1" applyBorder="1"/>
    <xf numFmtId="0" fontId="4" fillId="0" borderId="2" xfId="0" applyFont="1" applyBorder="1"/>
    <xf numFmtId="0" fontId="24" fillId="0" borderId="2" xfId="0" applyFont="1" applyBorder="1"/>
    <xf numFmtId="0" fontId="26" fillId="0" borderId="2" xfId="0" applyFont="1" applyBorder="1" applyAlignment="1">
      <alignment vertical="top" wrapText="1"/>
    </xf>
    <xf numFmtId="0" fontId="27" fillId="0" borderId="2" xfId="0" applyFont="1" applyBorder="1"/>
    <xf numFmtId="1" fontId="14" fillId="0" borderId="0" xfId="0" applyNumberFormat="1" applyFont="1" applyAlignment="1">
      <alignment wrapText="1"/>
    </xf>
    <xf numFmtId="1" fontId="0" fillId="0" borderId="0" xfId="0" applyNumberFormat="1" applyAlignment="1">
      <alignment wrapText="1"/>
    </xf>
    <xf numFmtId="0" fontId="6" fillId="0" borderId="2" xfId="0" applyFont="1" applyBorder="1" applyAlignment="1">
      <alignment vertical="top"/>
    </xf>
    <xf numFmtId="0" fontId="28" fillId="0" borderId="2" xfId="0" applyFont="1" applyBorder="1"/>
    <xf numFmtId="0" fontId="29" fillId="0" borderId="45" xfId="0" applyFont="1" applyBorder="1" applyAlignment="1">
      <alignment horizontal="right" vertical="top" wrapText="1"/>
    </xf>
    <xf numFmtId="0" fontId="28" fillId="0" borderId="13" xfId="0" applyFont="1" applyBorder="1"/>
    <xf numFmtId="0" fontId="12" fillId="0" borderId="13" xfId="0" applyFont="1" applyBorder="1"/>
    <xf numFmtId="0" fontId="12" fillId="0" borderId="27" xfId="0" applyFont="1" applyBorder="1"/>
    <xf numFmtId="0" fontId="30" fillId="0" borderId="2" xfId="0" applyFont="1" applyBorder="1"/>
    <xf numFmtId="0" fontId="0" fillId="0" borderId="31" xfId="0" applyBorder="1"/>
    <xf numFmtId="0" fontId="16" fillId="0" borderId="31" xfId="0" applyFont="1" applyBorder="1" applyAlignment="1">
      <alignment vertical="top"/>
    </xf>
    <xf numFmtId="0" fontId="19" fillId="0" borderId="31" xfId="0" applyFont="1" applyBorder="1" applyAlignment="1">
      <alignment vertical="top" wrapText="1"/>
    </xf>
    <xf numFmtId="0" fontId="19" fillId="0" borderId="33" xfId="0" applyFont="1" applyBorder="1" applyAlignment="1">
      <alignment vertical="top" wrapText="1"/>
    </xf>
    <xf numFmtId="0" fontId="19" fillId="0" borderId="56" xfId="0" applyFont="1" applyBorder="1" applyAlignment="1">
      <alignment vertical="top" wrapText="1"/>
    </xf>
    <xf numFmtId="2" fontId="0" fillId="0" borderId="31" xfId="0" applyNumberFormat="1" applyBorder="1"/>
    <xf numFmtId="2" fontId="0" fillId="0" borderId="33" xfId="0" applyNumberFormat="1" applyBorder="1"/>
    <xf numFmtId="164" fontId="0" fillId="0" borderId="56" xfId="0" applyNumberFormat="1" applyBorder="1"/>
    <xf numFmtId="0" fontId="0" fillId="5" borderId="31" xfId="0" applyFill="1" applyBorder="1"/>
    <xf numFmtId="2" fontId="0" fillId="5" borderId="31" xfId="0" applyNumberFormat="1" applyFill="1" applyBorder="1"/>
    <xf numFmtId="2" fontId="0" fillId="5" borderId="33" xfId="0" applyNumberFormat="1" applyFill="1" applyBorder="1"/>
    <xf numFmtId="164" fontId="0" fillId="5" borderId="56" xfId="0" applyNumberFormat="1" applyFill="1" applyBorder="1"/>
    <xf numFmtId="0" fontId="0" fillId="6" borderId="31" xfId="0" applyFill="1" applyBorder="1"/>
    <xf numFmtId="2" fontId="0" fillId="6" borderId="31" xfId="0" applyNumberFormat="1" applyFill="1" applyBorder="1"/>
    <xf numFmtId="2" fontId="0" fillId="6" borderId="33" xfId="0" applyNumberFormat="1" applyFill="1" applyBorder="1"/>
    <xf numFmtId="164" fontId="0" fillId="6" borderId="56" xfId="0" applyNumberFormat="1" applyFill="1" applyBorder="1"/>
    <xf numFmtId="0" fontId="0" fillId="6" borderId="0" xfId="0" applyFill="1"/>
    <xf numFmtId="0" fontId="19" fillId="0" borderId="31" xfId="0" applyFont="1" applyBorder="1"/>
    <xf numFmtId="164" fontId="19" fillId="0" borderId="31" xfId="0" applyNumberFormat="1" applyFont="1" applyBorder="1"/>
    <xf numFmtId="2" fontId="19" fillId="0" borderId="31" xfId="0" applyNumberFormat="1" applyFont="1" applyBorder="1"/>
    <xf numFmtId="2" fontId="19" fillId="0" borderId="33" xfId="0" applyNumberFormat="1" applyFont="1" applyBorder="1"/>
    <xf numFmtId="164" fontId="19" fillId="0" borderId="56" xfId="0" applyNumberFormat="1" applyFont="1" applyBorder="1"/>
    <xf numFmtId="164" fontId="19" fillId="0" borderId="33" xfId="0" applyNumberFormat="1" applyFont="1" applyBorder="1"/>
    <xf numFmtId="1" fontId="0" fillId="0" borderId="0" xfId="0" applyNumberFormat="1"/>
    <xf numFmtId="0" fontId="32" fillId="0" borderId="2" xfId="0" applyFont="1" applyBorder="1" applyAlignment="1">
      <alignment vertical="top" wrapText="1"/>
    </xf>
    <xf numFmtId="0" fontId="16" fillId="0" borderId="31" xfId="0" applyFont="1" applyBorder="1" applyAlignment="1">
      <alignment horizontal="center"/>
    </xf>
    <xf numFmtId="0" fontId="16" fillId="0" borderId="56" xfId="0" applyFont="1" applyBorder="1" applyAlignment="1">
      <alignment horizontal="center"/>
    </xf>
    <xf numFmtId="0" fontId="31" fillId="0" borderId="31" xfId="0" applyFont="1" applyBorder="1" applyAlignment="1">
      <alignment horizontal="center"/>
    </xf>
    <xf numFmtId="0" fontId="31" fillId="0" borderId="56" xfId="0" applyFont="1" applyBorder="1" applyAlignment="1">
      <alignment horizontal="center"/>
    </xf>
    <xf numFmtId="0" fontId="18" fillId="0" borderId="0" xfId="0" applyFont="1" applyAlignment="1">
      <alignment vertical="top" wrapText="1"/>
    </xf>
    <xf numFmtId="0" fontId="0" fillId="0" borderId="0" xfId="0" applyAlignment="1"/>
    <xf numFmtId="0" fontId="18" fillId="0" borderId="0" xfId="0" applyFont="1"/>
    <xf numFmtId="0" fontId="12" fillId="0" borderId="44" xfId="0" applyFont="1" applyFill="1" applyBorder="1" applyAlignment="1">
      <alignment wrapText="1"/>
    </xf>
    <xf numFmtId="0" fontId="17" fillId="0" borderId="46" xfId="0" applyFont="1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21" fillId="0" borderId="44" xfId="0" applyFont="1" applyBorder="1" applyAlignment="1">
      <alignment horizontal="right" vertical="top" wrapText="1"/>
    </xf>
    <xf numFmtId="0" fontId="0" fillId="0" borderId="45" xfId="0" applyBorder="1" applyAlignment="1">
      <alignment horizontal="right" vertical="top" wrapText="1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0" fillId="0" borderId="0" xfId="0" applyAlignment="1">
      <alignment wrapText="1"/>
    </xf>
    <xf numFmtId="0" fontId="13" fillId="0" borderId="50" xfId="0" applyFont="1" applyBorder="1" applyAlignment="1">
      <alignment horizontal="center"/>
    </xf>
    <xf numFmtId="0" fontId="13" fillId="0" borderId="51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52" xfId="0" applyFont="1" applyBorder="1" applyAlignment="1">
      <alignment horizontal="right"/>
    </xf>
    <xf numFmtId="0" fontId="13" fillId="0" borderId="12" xfId="0" applyFont="1" applyBorder="1" applyAlignment="1">
      <alignment horizontal="right"/>
    </xf>
    <xf numFmtId="0" fontId="13" fillId="0" borderId="49" xfId="0" applyFont="1" applyBorder="1" applyAlignment="1">
      <alignment horizontal="right"/>
    </xf>
    <xf numFmtId="0" fontId="13" fillId="0" borderId="41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51" xfId="0" applyFont="1" applyBorder="1" applyAlignment="1">
      <alignment horizontal="center" wrapText="1"/>
    </xf>
    <xf numFmtId="0" fontId="13" fillId="0" borderId="31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3" fillId="2" borderId="31" xfId="0" applyFont="1" applyFill="1" applyBorder="1" applyAlignment="1">
      <alignment horizontal="center" wrapText="1"/>
    </xf>
    <xf numFmtId="0" fontId="13" fillId="2" borderId="29" xfId="0" applyFont="1" applyFill="1" applyBorder="1" applyAlignment="1">
      <alignment horizontal="center" wrapText="1"/>
    </xf>
    <xf numFmtId="0" fontId="13" fillId="0" borderId="47" xfId="0" applyFont="1" applyBorder="1" applyAlignment="1">
      <alignment horizontal="center" vertical="top" wrapText="1"/>
    </xf>
    <xf numFmtId="0" fontId="13" fillId="0" borderId="48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13" fillId="0" borderId="7" xfId="0" applyFont="1" applyBorder="1" applyAlignment="1">
      <alignment horizontal="right"/>
    </xf>
    <xf numFmtId="0" fontId="0" fillId="0" borderId="8" xfId="0" applyBorder="1" applyAlignment="1"/>
    <xf numFmtId="0" fontId="13" fillId="0" borderId="12" xfId="0" applyFont="1" applyBorder="1" applyAlignment="1">
      <alignment horizontal="center" wrapText="1"/>
    </xf>
    <xf numFmtId="0" fontId="13" fillId="0" borderId="4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3"/>
  <sheetViews>
    <sheetView rightToLeft="1" tabSelected="1" workbookViewId="0">
      <selection activeCell="J13" sqref="J13"/>
    </sheetView>
  </sheetViews>
  <sheetFormatPr defaultRowHeight="12.75" x14ac:dyDescent="0.2"/>
  <cols>
    <col min="1" max="1" width="6.42578125" customWidth="1"/>
    <col min="6" max="6" width="7.140625" customWidth="1"/>
  </cols>
  <sheetData>
    <row r="3" spans="1:10" ht="18" x14ac:dyDescent="0.25">
      <c r="A3" s="167"/>
      <c r="B3" s="168"/>
      <c r="C3" s="192" t="s">
        <v>172</v>
      </c>
      <c r="D3" s="192"/>
      <c r="E3" s="192"/>
      <c r="F3" s="193"/>
      <c r="G3" s="194" t="s">
        <v>180</v>
      </c>
      <c r="H3" s="194"/>
      <c r="I3" s="194"/>
      <c r="J3" s="195"/>
    </row>
    <row r="4" spans="1:10" ht="38.25" x14ac:dyDescent="0.2">
      <c r="A4" s="169" t="s">
        <v>173</v>
      </c>
      <c r="B4" s="169" t="s">
        <v>174</v>
      </c>
      <c r="C4" s="169" t="s">
        <v>175</v>
      </c>
      <c r="D4" s="169" t="s">
        <v>176</v>
      </c>
      <c r="E4" s="170" t="s">
        <v>177</v>
      </c>
      <c r="F4" s="171" t="s">
        <v>178</v>
      </c>
      <c r="G4" s="169" t="s">
        <v>175</v>
      </c>
      <c r="H4" s="169" t="s">
        <v>176</v>
      </c>
      <c r="I4" s="170" t="s">
        <v>177</v>
      </c>
      <c r="J4" s="171" t="s">
        <v>178</v>
      </c>
    </row>
    <row r="5" spans="1:10" x14ac:dyDescent="0.2">
      <c r="A5" s="167"/>
      <c r="B5" s="167"/>
      <c r="C5" s="172"/>
      <c r="D5" s="172"/>
      <c r="E5" s="173"/>
      <c r="F5" s="174"/>
      <c r="G5" s="172"/>
      <c r="H5" s="172"/>
      <c r="I5" s="173"/>
      <c r="J5" s="174"/>
    </row>
    <row r="6" spans="1:10" x14ac:dyDescent="0.2">
      <c r="A6" s="167"/>
      <c r="B6" s="167">
        <v>2022</v>
      </c>
      <c r="C6" s="172">
        <v>8</v>
      </c>
      <c r="D6" s="172"/>
      <c r="E6" s="173"/>
      <c r="F6" s="174"/>
      <c r="G6" s="172">
        <v>25</v>
      </c>
      <c r="H6" s="172"/>
      <c r="I6" s="173"/>
      <c r="J6" s="174"/>
    </row>
    <row r="7" spans="1:10" x14ac:dyDescent="0.2">
      <c r="A7" s="167">
        <v>1</v>
      </c>
      <c r="B7" s="167">
        <v>2023</v>
      </c>
      <c r="C7" s="172">
        <f>C6*(1+F7/100)</f>
        <v>8.16</v>
      </c>
      <c r="D7" s="172">
        <f>C7-C6</f>
        <v>0.16000000000000014</v>
      </c>
      <c r="E7" s="173">
        <f>D7+E6</f>
        <v>0.16000000000000014</v>
      </c>
      <c r="F7" s="174">
        <v>2</v>
      </c>
      <c r="G7" s="172">
        <f>G6*(1+J7/100)</f>
        <v>25.5</v>
      </c>
      <c r="H7" s="172">
        <f>G7-G6</f>
        <v>0.5</v>
      </c>
      <c r="I7" s="173">
        <f>H7+I6</f>
        <v>0.5</v>
      </c>
      <c r="J7" s="174">
        <v>2</v>
      </c>
    </row>
    <row r="8" spans="1:10" x14ac:dyDescent="0.2">
      <c r="A8" s="167">
        <v>2</v>
      </c>
      <c r="B8" s="167">
        <v>2024</v>
      </c>
      <c r="C8" s="172">
        <f t="shared" ref="C8:C20" si="0">C7*(1+F8/100)</f>
        <v>8.3231999999999999</v>
      </c>
      <c r="D8" s="172">
        <f t="shared" ref="D8:D20" si="1">C8-C7</f>
        <v>0.16319999999999979</v>
      </c>
      <c r="E8" s="173">
        <f t="shared" ref="E8:E21" si="2">D8+E7</f>
        <v>0.32319999999999993</v>
      </c>
      <c r="F8" s="174">
        <v>2</v>
      </c>
      <c r="G8" s="172">
        <f t="shared" ref="G8:G21" si="3">G7*(1+J8/100)</f>
        <v>26.01</v>
      </c>
      <c r="H8" s="172">
        <f t="shared" ref="H8:H21" si="4">G8-G7</f>
        <v>0.51000000000000156</v>
      </c>
      <c r="I8" s="173">
        <f t="shared" ref="I8:I21" si="5">H8+I7</f>
        <v>1.0100000000000016</v>
      </c>
      <c r="J8" s="174">
        <v>2</v>
      </c>
    </row>
    <row r="9" spans="1:10" x14ac:dyDescent="0.2">
      <c r="A9" s="167">
        <v>3</v>
      </c>
      <c r="B9" s="167">
        <v>2025</v>
      </c>
      <c r="C9" s="172">
        <f t="shared" si="0"/>
        <v>8.4896639999999994</v>
      </c>
      <c r="D9" s="172">
        <f t="shared" si="1"/>
        <v>0.1664639999999995</v>
      </c>
      <c r="E9" s="173">
        <f t="shared" si="2"/>
        <v>0.48966399999999943</v>
      </c>
      <c r="F9" s="174">
        <v>2</v>
      </c>
      <c r="G9" s="172">
        <f t="shared" si="3"/>
        <v>26.530200000000001</v>
      </c>
      <c r="H9" s="172">
        <f t="shared" si="4"/>
        <v>0.52019999999999911</v>
      </c>
      <c r="I9" s="173">
        <f t="shared" si="5"/>
        <v>1.5302000000000007</v>
      </c>
      <c r="J9" s="174">
        <v>2</v>
      </c>
    </row>
    <row r="10" spans="1:10" x14ac:dyDescent="0.2">
      <c r="A10" s="167">
        <v>4</v>
      </c>
      <c r="B10" s="167">
        <v>2026</v>
      </c>
      <c r="C10" s="172">
        <f t="shared" si="0"/>
        <v>8.6594572799999998</v>
      </c>
      <c r="D10" s="172">
        <f t="shared" si="1"/>
        <v>0.16979328000000038</v>
      </c>
      <c r="E10" s="173">
        <f t="shared" si="2"/>
        <v>0.65945727999999981</v>
      </c>
      <c r="F10" s="174">
        <v>2</v>
      </c>
      <c r="G10" s="172">
        <f t="shared" si="3"/>
        <v>27.060804000000001</v>
      </c>
      <c r="H10" s="172">
        <f t="shared" si="4"/>
        <v>0.5306040000000003</v>
      </c>
      <c r="I10" s="173">
        <f t="shared" si="5"/>
        <v>2.060804000000001</v>
      </c>
      <c r="J10" s="174">
        <v>2</v>
      </c>
    </row>
    <row r="11" spans="1:10" x14ac:dyDescent="0.2">
      <c r="A11" s="167">
        <v>5</v>
      </c>
      <c r="B11" s="167">
        <v>2027</v>
      </c>
      <c r="C11" s="172">
        <f t="shared" si="0"/>
        <v>8.8326464256000001</v>
      </c>
      <c r="D11" s="172">
        <f t="shared" si="1"/>
        <v>0.17318914560000032</v>
      </c>
      <c r="E11" s="173">
        <f t="shared" si="2"/>
        <v>0.83264642560000013</v>
      </c>
      <c r="F11" s="174">
        <v>2</v>
      </c>
      <c r="G11" s="172">
        <f t="shared" si="3"/>
        <v>27.602020080000003</v>
      </c>
      <c r="H11" s="172">
        <f t="shared" si="4"/>
        <v>0.54121608000000165</v>
      </c>
      <c r="I11" s="173">
        <f t="shared" si="5"/>
        <v>2.6020200800000026</v>
      </c>
      <c r="J11" s="174">
        <v>2</v>
      </c>
    </row>
    <row r="12" spans="1:10" x14ac:dyDescent="0.2">
      <c r="A12" s="167">
        <v>6</v>
      </c>
      <c r="B12" s="167">
        <v>2028</v>
      </c>
      <c r="C12" s="172">
        <f t="shared" si="0"/>
        <v>9.0092993541120006</v>
      </c>
      <c r="D12" s="172">
        <f t="shared" si="1"/>
        <v>0.17665292851200043</v>
      </c>
      <c r="E12" s="173">
        <f t="shared" si="2"/>
        <v>1.0092993541120006</v>
      </c>
      <c r="F12" s="174">
        <v>2</v>
      </c>
      <c r="G12" s="172">
        <f t="shared" si="3"/>
        <v>28.154060481600002</v>
      </c>
      <c r="H12" s="172">
        <f t="shared" si="4"/>
        <v>0.55204040159999934</v>
      </c>
      <c r="I12" s="173">
        <f t="shared" si="5"/>
        <v>3.154060481600002</v>
      </c>
      <c r="J12" s="174">
        <v>2</v>
      </c>
    </row>
    <row r="13" spans="1:10" x14ac:dyDescent="0.2">
      <c r="A13" s="167">
        <v>7</v>
      </c>
      <c r="B13" s="167">
        <v>2029</v>
      </c>
      <c r="C13" s="172">
        <f t="shared" si="0"/>
        <v>9.1894853411942403</v>
      </c>
      <c r="D13" s="172">
        <f t="shared" si="1"/>
        <v>0.18018598708223976</v>
      </c>
      <c r="E13" s="173">
        <f t="shared" si="2"/>
        <v>1.1894853411942403</v>
      </c>
      <c r="F13" s="174">
        <v>2</v>
      </c>
      <c r="G13" s="172">
        <f t="shared" si="3"/>
        <v>28.717141691232001</v>
      </c>
      <c r="H13" s="172">
        <f t="shared" si="4"/>
        <v>0.56308120963199926</v>
      </c>
      <c r="I13" s="173">
        <f t="shared" si="5"/>
        <v>3.7171416912320012</v>
      </c>
      <c r="J13" s="174">
        <v>2</v>
      </c>
    </row>
    <row r="14" spans="1:10" x14ac:dyDescent="0.2">
      <c r="A14" s="167">
        <v>8</v>
      </c>
      <c r="B14" s="167">
        <v>2030</v>
      </c>
      <c r="C14" s="172">
        <f t="shared" si="0"/>
        <v>9.3732750480181259</v>
      </c>
      <c r="D14" s="172">
        <f t="shared" si="1"/>
        <v>0.18378970682388562</v>
      </c>
      <c r="E14" s="173">
        <f t="shared" si="2"/>
        <v>1.3732750480181259</v>
      </c>
      <c r="F14" s="174">
        <v>2</v>
      </c>
      <c r="G14" s="172">
        <f t="shared" si="3"/>
        <v>29.291484525056642</v>
      </c>
      <c r="H14" s="172">
        <f t="shared" si="4"/>
        <v>0.57434283382464102</v>
      </c>
      <c r="I14" s="173">
        <f t="shared" si="5"/>
        <v>4.2914845250566422</v>
      </c>
      <c r="J14" s="174">
        <v>2</v>
      </c>
    </row>
    <row r="15" spans="1:10" x14ac:dyDescent="0.2">
      <c r="A15" s="167">
        <v>9</v>
      </c>
      <c r="B15" s="167">
        <v>2031</v>
      </c>
      <c r="C15" s="172">
        <f t="shared" si="0"/>
        <v>9.5607405489784885</v>
      </c>
      <c r="D15" s="172">
        <f t="shared" si="1"/>
        <v>0.18746550096036252</v>
      </c>
      <c r="E15" s="173">
        <f t="shared" si="2"/>
        <v>1.5607405489784885</v>
      </c>
      <c r="F15" s="174">
        <v>2</v>
      </c>
      <c r="G15" s="172">
        <f t="shared" si="3"/>
        <v>29.877314215557774</v>
      </c>
      <c r="H15" s="172">
        <f t="shared" si="4"/>
        <v>0.58582969050113221</v>
      </c>
      <c r="I15" s="173">
        <f t="shared" si="5"/>
        <v>4.8773142155577744</v>
      </c>
      <c r="J15" s="174">
        <v>2</v>
      </c>
    </row>
    <row r="16" spans="1:10" x14ac:dyDescent="0.2">
      <c r="A16" s="167">
        <v>10</v>
      </c>
      <c r="B16" s="167">
        <v>2032</v>
      </c>
      <c r="C16" s="172">
        <f t="shared" si="0"/>
        <v>9.7519553599580586</v>
      </c>
      <c r="D16" s="172">
        <f t="shared" si="1"/>
        <v>0.19121481097957016</v>
      </c>
      <c r="E16" s="173">
        <f t="shared" si="2"/>
        <v>1.7519553599580586</v>
      </c>
      <c r="F16" s="174">
        <v>2</v>
      </c>
      <c r="G16" s="172">
        <f t="shared" si="3"/>
        <v>30.474860499868932</v>
      </c>
      <c r="H16" s="172">
        <f t="shared" si="4"/>
        <v>0.59754628431115719</v>
      </c>
      <c r="I16" s="173">
        <f t="shared" si="5"/>
        <v>5.4748604998689316</v>
      </c>
      <c r="J16" s="174">
        <v>2</v>
      </c>
    </row>
    <row r="17" spans="1:10" x14ac:dyDescent="0.2">
      <c r="A17" s="175">
        <v>11</v>
      </c>
      <c r="B17" s="175">
        <v>2033</v>
      </c>
      <c r="C17" s="176">
        <f t="shared" si="0"/>
        <v>9.9469944671572197</v>
      </c>
      <c r="D17" s="176">
        <f t="shared" si="1"/>
        <v>0.19503910719916107</v>
      </c>
      <c r="E17" s="177">
        <f t="shared" si="2"/>
        <v>1.9469944671572197</v>
      </c>
      <c r="F17" s="178">
        <v>2</v>
      </c>
      <c r="G17" s="176">
        <f t="shared" si="3"/>
        <v>31.08435770986631</v>
      </c>
      <c r="H17" s="176">
        <f t="shared" si="4"/>
        <v>0.60949720999737877</v>
      </c>
      <c r="I17" s="177">
        <f t="shared" si="5"/>
        <v>6.0843577098663104</v>
      </c>
      <c r="J17" s="178">
        <v>2</v>
      </c>
    </row>
    <row r="18" spans="1:10" x14ac:dyDescent="0.2">
      <c r="A18" s="167">
        <v>12</v>
      </c>
      <c r="B18" s="167">
        <v>2034</v>
      </c>
      <c r="C18" s="172">
        <f t="shared" si="0"/>
        <v>10.145934356500364</v>
      </c>
      <c r="D18" s="172">
        <f t="shared" si="1"/>
        <v>0.19893988934314422</v>
      </c>
      <c r="E18" s="173">
        <f t="shared" si="2"/>
        <v>2.1459343565003639</v>
      </c>
      <c r="F18" s="174">
        <v>2</v>
      </c>
      <c r="G18" s="172">
        <f t="shared" si="3"/>
        <v>31.706044864063639</v>
      </c>
      <c r="H18" s="172">
        <f t="shared" si="4"/>
        <v>0.62168715419732834</v>
      </c>
      <c r="I18" s="173">
        <f t="shared" si="5"/>
        <v>6.7060448640636388</v>
      </c>
      <c r="J18" s="174">
        <v>2</v>
      </c>
    </row>
    <row r="19" spans="1:10" x14ac:dyDescent="0.2">
      <c r="A19" s="167">
        <v>13</v>
      </c>
      <c r="B19" s="167">
        <v>2035</v>
      </c>
      <c r="C19" s="172">
        <f t="shared" si="0"/>
        <v>10.348853043630371</v>
      </c>
      <c r="D19" s="172">
        <f t="shared" si="1"/>
        <v>0.2029186871300066</v>
      </c>
      <c r="E19" s="173">
        <f t="shared" si="2"/>
        <v>2.3488530436303705</v>
      </c>
      <c r="F19" s="174">
        <v>2</v>
      </c>
      <c r="G19" s="172">
        <f t="shared" si="3"/>
        <v>32.340165761344913</v>
      </c>
      <c r="H19" s="172">
        <f t="shared" si="4"/>
        <v>0.63412089728127441</v>
      </c>
      <c r="I19" s="173">
        <f t="shared" si="5"/>
        <v>7.3401657613449132</v>
      </c>
      <c r="J19" s="174">
        <v>2</v>
      </c>
    </row>
    <row r="20" spans="1:10" x14ac:dyDescent="0.2">
      <c r="A20" s="167">
        <v>14</v>
      </c>
      <c r="B20" s="167">
        <v>2036</v>
      </c>
      <c r="C20" s="172">
        <f t="shared" si="0"/>
        <v>10.555830104502979</v>
      </c>
      <c r="D20" s="172">
        <f t="shared" si="1"/>
        <v>0.20697706087260848</v>
      </c>
      <c r="E20" s="173">
        <f t="shared" si="2"/>
        <v>2.555830104502979</v>
      </c>
      <c r="F20" s="174">
        <v>2</v>
      </c>
      <c r="G20" s="172">
        <f t="shared" si="3"/>
        <v>32.98696907657181</v>
      </c>
      <c r="H20" s="172">
        <f t="shared" si="4"/>
        <v>0.64680331522689727</v>
      </c>
      <c r="I20" s="173">
        <f t="shared" si="5"/>
        <v>7.9869690765718104</v>
      </c>
      <c r="J20" s="174">
        <v>2</v>
      </c>
    </row>
    <row r="21" spans="1:10" s="183" customFormat="1" x14ac:dyDescent="0.2">
      <c r="A21" s="179">
        <v>15</v>
      </c>
      <c r="B21" s="179">
        <v>2037</v>
      </c>
      <c r="C21" s="180">
        <f>C20*(1+F21/100)</f>
        <v>10.766946706593039</v>
      </c>
      <c r="D21" s="180">
        <f>C21-C20</f>
        <v>0.21111660209006011</v>
      </c>
      <c r="E21" s="181">
        <f t="shared" si="2"/>
        <v>2.7669467065930391</v>
      </c>
      <c r="F21" s="182">
        <v>2</v>
      </c>
      <c r="G21" s="180">
        <f t="shared" si="3"/>
        <v>33.646708458103248</v>
      </c>
      <c r="H21" s="180">
        <f t="shared" si="4"/>
        <v>0.65973938153143763</v>
      </c>
      <c r="I21" s="181">
        <f t="shared" si="5"/>
        <v>8.6467084581032481</v>
      </c>
      <c r="J21" s="182">
        <v>2</v>
      </c>
    </row>
    <row r="22" spans="1:10" s="183" customFormat="1" x14ac:dyDescent="0.2">
      <c r="A22" s="179"/>
      <c r="B22" s="179"/>
      <c r="C22" s="180"/>
      <c r="D22" s="180"/>
      <c r="E22" s="181"/>
      <c r="F22" s="182"/>
      <c r="G22" s="180"/>
      <c r="H22" s="180"/>
      <c r="I22" s="181"/>
      <c r="J22" s="182"/>
    </row>
    <row r="23" spans="1:10" x14ac:dyDescent="0.2">
      <c r="A23" s="167"/>
      <c r="B23" s="167"/>
      <c r="C23" s="172"/>
      <c r="D23" s="172"/>
      <c r="E23" s="173"/>
      <c r="F23" s="174"/>
      <c r="G23" s="172"/>
      <c r="H23" s="172"/>
      <c r="I23" s="173"/>
      <c r="J23" s="174"/>
    </row>
    <row r="24" spans="1:10" x14ac:dyDescent="0.2">
      <c r="A24" s="167"/>
      <c r="B24" s="167"/>
      <c r="C24" s="172"/>
      <c r="D24" s="172"/>
      <c r="E24" s="173"/>
      <c r="F24" s="174"/>
      <c r="G24" s="172"/>
      <c r="H24" s="172"/>
      <c r="I24" s="173"/>
      <c r="J24" s="174"/>
    </row>
    <row r="25" spans="1:10" x14ac:dyDescent="0.2">
      <c r="A25" s="167"/>
      <c r="B25" s="167"/>
      <c r="C25" s="172"/>
      <c r="D25" s="172"/>
      <c r="E25" s="173"/>
      <c r="F25" s="174"/>
      <c r="G25" s="172"/>
      <c r="H25" s="172"/>
      <c r="I25" s="173"/>
      <c r="J25" s="174"/>
    </row>
    <row r="26" spans="1:10" x14ac:dyDescent="0.2">
      <c r="A26" s="167"/>
      <c r="B26" s="167"/>
      <c r="C26" s="172"/>
      <c r="D26" s="172"/>
      <c r="E26" s="173"/>
      <c r="F26" s="174"/>
      <c r="G26" s="172"/>
      <c r="H26" s="172"/>
      <c r="I26" s="173"/>
      <c r="J26" s="174"/>
    </row>
    <row r="27" spans="1:10" x14ac:dyDescent="0.2">
      <c r="A27" s="167"/>
      <c r="B27" s="167"/>
      <c r="C27" s="172"/>
      <c r="D27" s="172"/>
      <c r="E27" s="173"/>
      <c r="F27" s="174"/>
      <c r="G27" s="172"/>
      <c r="H27" s="172"/>
      <c r="I27" s="173"/>
      <c r="J27" s="174"/>
    </row>
    <row r="28" spans="1:10" x14ac:dyDescent="0.2">
      <c r="A28" s="167"/>
      <c r="B28" s="167"/>
      <c r="C28" s="172"/>
      <c r="D28" s="172"/>
      <c r="E28" s="173"/>
      <c r="F28" s="174"/>
      <c r="G28" s="172"/>
      <c r="H28" s="172"/>
      <c r="I28" s="173"/>
      <c r="J28" s="174"/>
    </row>
    <row r="29" spans="1:10" x14ac:dyDescent="0.2">
      <c r="A29" s="167"/>
      <c r="B29" s="167"/>
      <c r="C29" s="172"/>
      <c r="D29" s="172"/>
      <c r="E29" s="173"/>
      <c r="F29" s="174"/>
      <c r="G29" s="172"/>
      <c r="H29" s="172"/>
      <c r="I29" s="173"/>
      <c r="J29" s="174"/>
    </row>
    <row r="30" spans="1:10" x14ac:dyDescent="0.2">
      <c r="A30" s="167"/>
      <c r="B30" s="167"/>
      <c r="C30" s="172"/>
      <c r="D30" s="172"/>
      <c r="E30" s="173"/>
      <c r="F30" s="174"/>
      <c r="G30" s="172"/>
      <c r="H30" s="172"/>
      <c r="I30" s="173"/>
      <c r="J30" s="174"/>
    </row>
    <row r="31" spans="1:10" x14ac:dyDescent="0.2">
      <c r="A31" s="167"/>
      <c r="B31" s="184" t="s">
        <v>21</v>
      </c>
      <c r="C31" s="185"/>
      <c r="D31" s="186">
        <f>SUM(D6:D30)</f>
        <v>2.7669467065930391</v>
      </c>
      <c r="E31" s="187"/>
      <c r="F31" s="188"/>
      <c r="G31" s="185"/>
      <c r="H31" s="186">
        <f>SUM(H6:H30)</f>
        <v>8.6467084581032481</v>
      </c>
      <c r="I31" s="187"/>
      <c r="J31" s="188"/>
    </row>
    <row r="32" spans="1:10" x14ac:dyDescent="0.2">
      <c r="A32" s="167"/>
      <c r="B32" s="184"/>
      <c r="C32" s="184"/>
      <c r="D32" s="185"/>
      <c r="E32" s="189"/>
      <c r="F32" s="188"/>
      <c r="G32" s="184"/>
      <c r="H32" s="185"/>
      <c r="I32" s="189"/>
      <c r="J32" s="188"/>
    </row>
    <row r="33" spans="1:7" x14ac:dyDescent="0.2">
      <c r="A33" t="s">
        <v>179</v>
      </c>
      <c r="C33" s="190">
        <f>D31/C6*100</f>
        <v>34.586833832412992</v>
      </c>
      <c r="G33" s="190">
        <f>H31/G6*100</f>
        <v>34.586833832412992</v>
      </c>
    </row>
  </sheetData>
  <mergeCells count="2">
    <mergeCell ref="C3:F3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rightToLeft="1" zoomScale="70" zoomScaleNormal="70" workbookViewId="0">
      <selection activeCell="E7" sqref="E7"/>
    </sheetView>
  </sheetViews>
  <sheetFormatPr defaultColWidth="9.140625" defaultRowHeight="20.25" x14ac:dyDescent="0.3"/>
  <cols>
    <col min="1" max="1" width="38.140625" style="1" customWidth="1"/>
    <col min="2" max="2" width="17" style="1" customWidth="1"/>
    <col min="3" max="3" width="32.85546875" style="1" customWidth="1"/>
    <col min="4" max="16384" width="9.140625" style="1"/>
  </cols>
  <sheetData>
    <row r="1" spans="1:3" ht="21" thickBot="1" x14ac:dyDescent="0.35"/>
    <row r="2" spans="1:3" s="2" customFormat="1" ht="24.95" customHeight="1" thickTop="1" thickBot="1" x14ac:dyDescent="0.35">
      <c r="A2" s="202" t="s">
        <v>171</v>
      </c>
      <c r="B2" s="203"/>
      <c r="C2" s="162"/>
    </row>
    <row r="3" spans="1:3" ht="33" customHeight="1" thickTop="1" thickBot="1" x14ac:dyDescent="0.35">
      <c r="A3" s="199"/>
      <c r="B3" s="199"/>
      <c r="C3" s="199"/>
    </row>
    <row r="4" spans="1:3" s="2" customFormat="1" ht="48" thickTop="1" thickBot="1" x14ac:dyDescent="0.4">
      <c r="A4" s="53" t="s">
        <v>78</v>
      </c>
      <c r="B4" s="54" t="s">
        <v>59</v>
      </c>
      <c r="C4" s="55" t="s">
        <v>0</v>
      </c>
    </row>
    <row r="5" spans="1:3" ht="21.95" customHeight="1" x14ac:dyDescent="0.3">
      <c r="A5" s="56" t="s">
        <v>77</v>
      </c>
      <c r="B5" s="3">
        <f>'שיפוט מינהלה'!G49</f>
        <v>2832.2</v>
      </c>
      <c r="C5" s="57"/>
    </row>
    <row r="6" spans="1:3" ht="21.95" customHeight="1" x14ac:dyDescent="0.3">
      <c r="A6" s="58"/>
      <c r="B6" s="4"/>
      <c r="C6" s="59"/>
    </row>
    <row r="7" spans="1:3" ht="21.95" customHeight="1" x14ac:dyDescent="0.3">
      <c r="A7" s="58" t="s">
        <v>85</v>
      </c>
      <c r="B7" s="4">
        <f>סיוע!G16</f>
        <v>442.70000000000005</v>
      </c>
      <c r="C7" s="59"/>
    </row>
    <row r="8" spans="1:3" ht="21.95" customHeight="1" x14ac:dyDescent="0.3">
      <c r="A8" s="58" t="s">
        <v>71</v>
      </c>
      <c r="B8" s="4">
        <f>'מינהלת  '!G37</f>
        <v>349.5</v>
      </c>
      <c r="C8" s="59"/>
    </row>
    <row r="9" spans="1:3" ht="21.95" customHeight="1" x14ac:dyDescent="0.3">
      <c r="A9" s="58" t="s">
        <v>2</v>
      </c>
      <c r="B9" s="4">
        <f>' קהל מעצר  '!G15</f>
        <v>184.2</v>
      </c>
      <c r="C9" s="60"/>
    </row>
    <row r="10" spans="1:3" ht="21.95" customHeight="1" x14ac:dyDescent="0.3">
      <c r="A10" s="58" t="s">
        <v>3</v>
      </c>
      <c r="B10" s="4">
        <f>' קהל מעצר  '!G25</f>
        <v>95</v>
      </c>
      <c r="C10" s="60"/>
    </row>
    <row r="11" spans="1:3" ht="21.95" customHeight="1" x14ac:dyDescent="0.3">
      <c r="A11" s="58"/>
      <c r="B11" s="4"/>
      <c r="C11" s="60"/>
    </row>
    <row r="12" spans="1:3" ht="21.95" customHeight="1" x14ac:dyDescent="0.3">
      <c r="A12" s="58" t="s">
        <v>4</v>
      </c>
      <c r="B12" s="4">
        <f>(B5+B7+B8+B9+B10+B11)*0.12</f>
        <v>468.4319999999999</v>
      </c>
      <c r="C12" s="60"/>
    </row>
    <row r="13" spans="1:3" ht="21.95" customHeight="1" thickBot="1" x14ac:dyDescent="0.35">
      <c r="A13" s="61"/>
      <c r="B13" s="63"/>
      <c r="C13" s="62"/>
    </row>
    <row r="14" spans="1:3" ht="24.75" thickTop="1" thickBot="1" x14ac:dyDescent="0.4">
      <c r="A14" s="64" t="s">
        <v>5</v>
      </c>
      <c r="B14" s="65">
        <f>SUM(B5:B13)</f>
        <v>4372.0319999999992</v>
      </c>
      <c r="C14" s="52"/>
    </row>
    <row r="15" spans="1:3" ht="36.75" customHeight="1" thickTop="1" thickBot="1" x14ac:dyDescent="0.35">
      <c r="A15" s="124" t="s">
        <v>101</v>
      </c>
      <c r="B15" s="94">
        <f>B14*2</f>
        <v>8744.0639999999985</v>
      </c>
      <c r="C15" s="95" t="s">
        <v>76</v>
      </c>
    </row>
    <row r="16" spans="1:3" ht="30.75" customHeight="1" thickTop="1" x14ac:dyDescent="0.3">
      <c r="A16" s="200" t="s">
        <v>167</v>
      </c>
      <c r="B16" s="201"/>
      <c r="C16" s="201"/>
    </row>
    <row r="17" spans="1:8" s="66" customFormat="1" x14ac:dyDescent="0.3">
      <c r="A17" s="198" t="s">
        <v>111</v>
      </c>
      <c r="B17" s="198"/>
      <c r="C17" s="198"/>
      <c r="D17" s="1"/>
      <c r="E17" s="1"/>
      <c r="F17" s="1"/>
      <c r="G17" s="1"/>
      <c r="H17" s="1"/>
    </row>
    <row r="18" spans="1:8" s="68" customFormat="1" ht="27" customHeight="1" x14ac:dyDescent="0.2">
      <c r="A18" s="196" t="s">
        <v>113</v>
      </c>
      <c r="B18" s="197"/>
      <c r="C18" s="197"/>
      <c r="D18" s="67"/>
      <c r="E18" s="67"/>
      <c r="F18" s="67"/>
      <c r="G18" s="67"/>
      <c r="H18" s="67"/>
    </row>
    <row r="19" spans="1:8" s="68" customFormat="1" ht="30.75" customHeight="1" x14ac:dyDescent="0.3">
      <c r="A19" s="1"/>
      <c r="B19" s="1"/>
      <c r="C19" s="67"/>
      <c r="D19" s="67"/>
      <c r="E19" s="67"/>
      <c r="F19" s="67"/>
      <c r="G19" s="67"/>
      <c r="H19" s="67"/>
    </row>
    <row r="20" spans="1:8" s="68" customFormat="1" x14ac:dyDescent="0.3">
      <c r="A20" s="1"/>
      <c r="B20" s="1"/>
      <c r="C20" s="1"/>
      <c r="D20" s="67"/>
    </row>
  </sheetData>
  <mergeCells count="5">
    <mergeCell ref="A18:C18"/>
    <mergeCell ref="A17:C17"/>
    <mergeCell ref="A3:C3"/>
    <mergeCell ref="A16:C16"/>
    <mergeCell ref="A2:B2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&amp;C&amp;"Tahoma,מודגש"&amp;12&amp;U‏&amp;Eבימ"ש פ"ת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rightToLeft="1" topLeftCell="A34" zoomScale="85" zoomScaleNormal="85" workbookViewId="0">
      <selection activeCell="B27" sqref="B27"/>
    </sheetView>
  </sheetViews>
  <sheetFormatPr defaultRowHeight="15.75" x14ac:dyDescent="0.25"/>
  <cols>
    <col min="1" max="1" width="9" bestFit="1" customWidth="1"/>
    <col min="2" max="2" width="24.85546875" style="5" customWidth="1"/>
    <col min="3" max="3" width="6.28515625" customWidth="1"/>
    <col min="4" max="4" width="6.28515625" hidden="1" customWidth="1"/>
    <col min="5" max="5" width="5.28515625" customWidth="1"/>
    <col min="6" max="6" width="6.5703125" customWidth="1"/>
    <col min="7" max="7" width="16.5703125" customWidth="1"/>
    <col min="8" max="8" width="19.42578125" customWidth="1"/>
  </cols>
  <sheetData>
    <row r="1" spans="1:9" ht="16.5" thickBot="1" x14ac:dyDescent="0.3">
      <c r="A1" s="5"/>
    </row>
    <row r="2" spans="1:9" x14ac:dyDescent="0.25">
      <c r="A2" s="6" t="s">
        <v>23</v>
      </c>
      <c r="B2" s="6" t="s">
        <v>7</v>
      </c>
      <c r="C2" s="6" t="s">
        <v>8</v>
      </c>
      <c r="D2" s="6" t="s">
        <v>8</v>
      </c>
      <c r="E2" s="6" t="s">
        <v>9</v>
      </c>
      <c r="F2" s="6" t="s">
        <v>8</v>
      </c>
      <c r="G2" s="6" t="s">
        <v>9</v>
      </c>
      <c r="H2" s="6" t="s">
        <v>0</v>
      </c>
    </row>
    <row r="3" spans="1:9" x14ac:dyDescent="0.25">
      <c r="A3" s="7"/>
      <c r="B3" s="7"/>
      <c r="C3" s="8" t="s">
        <v>10</v>
      </c>
      <c r="D3" s="8" t="s">
        <v>11</v>
      </c>
      <c r="E3" s="8" t="s">
        <v>7</v>
      </c>
      <c r="F3" s="8" t="s">
        <v>12</v>
      </c>
      <c r="G3" s="8" t="s">
        <v>13</v>
      </c>
      <c r="H3" s="7"/>
    </row>
    <row r="4" spans="1:9" x14ac:dyDescent="0.25">
      <c r="A4" s="134" t="s">
        <v>14</v>
      </c>
      <c r="B4" s="134" t="s">
        <v>14</v>
      </c>
      <c r="C4" s="134" t="s">
        <v>15</v>
      </c>
      <c r="D4" s="134" t="s">
        <v>16</v>
      </c>
      <c r="E4" s="134" t="s">
        <v>17</v>
      </c>
      <c r="F4" s="135"/>
      <c r="G4" s="134" t="s">
        <v>18</v>
      </c>
      <c r="H4" s="135"/>
    </row>
    <row r="5" spans="1:9" ht="16.5" thickBot="1" x14ac:dyDescent="0.3">
      <c r="A5" s="136" t="s">
        <v>14</v>
      </c>
      <c r="B5" s="136"/>
      <c r="C5" s="137"/>
      <c r="D5" s="137"/>
      <c r="E5" s="136" t="s">
        <v>19</v>
      </c>
      <c r="F5" s="137"/>
      <c r="G5" s="136" t="s">
        <v>20</v>
      </c>
      <c r="H5" s="137"/>
      <c r="I5" s="147"/>
    </row>
    <row r="6" spans="1:9" s="47" customFormat="1" x14ac:dyDescent="0.25">
      <c r="A6" s="46" t="s">
        <v>62</v>
      </c>
      <c r="B6" s="29"/>
      <c r="C6" s="44"/>
      <c r="D6" s="44"/>
      <c r="E6" s="44"/>
      <c r="F6" s="44"/>
      <c r="G6" s="44"/>
      <c r="H6" s="29" t="s">
        <v>68</v>
      </c>
    </row>
    <row r="7" spans="1:9" s="47" customFormat="1" ht="31.5" x14ac:dyDescent="0.25">
      <c r="A7" s="88" t="s">
        <v>188</v>
      </c>
      <c r="B7" s="29"/>
      <c r="C7" s="44"/>
      <c r="D7" s="44"/>
      <c r="E7" s="44"/>
      <c r="F7" s="44"/>
      <c r="G7" s="31"/>
      <c r="H7" s="29"/>
      <c r="I7" s="158"/>
    </row>
    <row r="8" spans="1:9" s="47" customFormat="1" x14ac:dyDescent="0.25">
      <c r="A8" s="88"/>
      <c r="B8" s="29" t="s">
        <v>161</v>
      </c>
      <c r="C8" s="44"/>
      <c r="D8" s="44">
        <v>39</v>
      </c>
      <c r="E8" s="44">
        <v>52</v>
      </c>
      <c r="F8" s="44">
        <v>2</v>
      </c>
      <c r="G8" s="31">
        <f t="shared" ref="G8:G16" si="0">F8*E8</f>
        <v>104</v>
      </c>
      <c r="H8" s="29">
        <v>30</v>
      </c>
      <c r="I8" s="158"/>
    </row>
    <row r="9" spans="1:9" s="47" customFormat="1" x14ac:dyDescent="0.25">
      <c r="A9" s="88"/>
      <c r="B9" s="11" t="s">
        <v>79</v>
      </c>
      <c r="C9" s="31"/>
      <c r="D9" s="31">
        <v>29</v>
      </c>
      <c r="E9" s="31">
        <v>40</v>
      </c>
      <c r="F9" s="44">
        <v>6</v>
      </c>
      <c r="G9" s="31">
        <f t="shared" si="0"/>
        <v>240</v>
      </c>
      <c r="H9" s="29">
        <v>22</v>
      </c>
      <c r="I9" s="158"/>
    </row>
    <row r="10" spans="1:9" s="47" customFormat="1" x14ac:dyDescent="0.25">
      <c r="A10" s="88"/>
      <c r="B10" s="11" t="s">
        <v>159</v>
      </c>
      <c r="C10" s="31"/>
      <c r="D10" s="31">
        <v>25</v>
      </c>
      <c r="E10" s="31">
        <v>35</v>
      </c>
      <c r="F10" s="44">
        <v>16</v>
      </c>
      <c r="G10" s="31">
        <f t="shared" si="0"/>
        <v>560</v>
      </c>
      <c r="H10" s="29">
        <v>18</v>
      </c>
      <c r="I10" s="158"/>
    </row>
    <row r="11" spans="1:9" s="47" customFormat="1" x14ac:dyDescent="0.25">
      <c r="A11" s="88"/>
      <c r="B11" s="11" t="s">
        <v>160</v>
      </c>
      <c r="C11" s="31"/>
      <c r="D11" s="31">
        <v>18</v>
      </c>
      <c r="E11" s="31">
        <v>32</v>
      </c>
      <c r="F11" s="44">
        <v>6</v>
      </c>
      <c r="G11" s="31">
        <f t="shared" si="0"/>
        <v>192</v>
      </c>
      <c r="H11" s="29">
        <v>12</v>
      </c>
      <c r="I11" s="158"/>
    </row>
    <row r="12" spans="1:9" s="47" customFormat="1" x14ac:dyDescent="0.25">
      <c r="A12" s="88"/>
      <c r="B12" s="11" t="s">
        <v>91</v>
      </c>
      <c r="C12" s="31"/>
      <c r="D12" s="31"/>
      <c r="E12" s="31"/>
      <c r="F12" s="44">
        <f>SUM(F7:F11)</f>
        <v>30</v>
      </c>
      <c r="G12" s="31"/>
      <c r="H12" s="29"/>
      <c r="I12" s="159"/>
    </row>
    <row r="13" spans="1:9" s="47" customFormat="1" ht="18" customHeight="1" x14ac:dyDescent="0.25">
      <c r="A13" s="88"/>
      <c r="B13" s="11" t="s">
        <v>73</v>
      </c>
      <c r="C13" s="31"/>
      <c r="D13" s="31"/>
      <c r="E13" s="31">
        <v>7</v>
      </c>
      <c r="F13" s="44">
        <v>30</v>
      </c>
      <c r="G13" s="31">
        <f t="shared" si="0"/>
        <v>210</v>
      </c>
      <c r="H13" s="123" t="s">
        <v>168</v>
      </c>
    </row>
    <row r="14" spans="1:9" s="47" customFormat="1" ht="18" customHeight="1" x14ac:dyDescent="0.25">
      <c r="A14" s="88"/>
      <c r="B14" s="11" t="s">
        <v>154</v>
      </c>
      <c r="C14" s="31"/>
      <c r="D14" s="31"/>
      <c r="E14" s="31">
        <v>7.7</v>
      </c>
      <c r="F14" s="44">
        <v>2</v>
      </c>
      <c r="G14" s="31">
        <f t="shared" si="0"/>
        <v>15.4</v>
      </c>
      <c r="H14" s="123"/>
    </row>
    <row r="15" spans="1:9" s="47" customFormat="1" x14ac:dyDescent="0.25">
      <c r="A15" s="88"/>
      <c r="B15" s="11" t="s">
        <v>129</v>
      </c>
      <c r="C15" s="31"/>
      <c r="D15" s="31"/>
      <c r="E15" s="31">
        <v>9</v>
      </c>
      <c r="F15" s="44">
        <v>1</v>
      </c>
      <c r="G15" s="31">
        <f t="shared" si="0"/>
        <v>9</v>
      </c>
      <c r="H15" s="29" t="s">
        <v>130</v>
      </c>
    </row>
    <row r="16" spans="1:9" s="47" customFormat="1" ht="16.5" thickBot="1" x14ac:dyDescent="0.3">
      <c r="A16" s="88"/>
      <c r="B16" s="11" t="s">
        <v>155</v>
      </c>
      <c r="C16" s="31"/>
      <c r="D16" s="31"/>
      <c r="E16" s="31">
        <v>10</v>
      </c>
      <c r="F16" s="44">
        <v>2</v>
      </c>
      <c r="G16" s="31">
        <f t="shared" si="0"/>
        <v>20</v>
      </c>
      <c r="H16" s="29"/>
    </row>
    <row r="17" spans="1:8" ht="16.5" thickBot="1" x14ac:dyDescent="0.3">
      <c r="A17" s="10"/>
      <c r="B17" s="13" t="s">
        <v>91</v>
      </c>
      <c r="C17" s="32"/>
      <c r="D17" s="32"/>
      <c r="E17" s="32"/>
      <c r="F17" s="32"/>
      <c r="G17" s="33">
        <f>SUM(G6:G16)</f>
        <v>1350.4</v>
      </c>
      <c r="H17" s="14"/>
    </row>
    <row r="18" spans="1:8" ht="16.5" thickBot="1" x14ac:dyDescent="0.3">
      <c r="A18" s="14"/>
      <c r="B18" s="6"/>
      <c r="C18" s="34"/>
      <c r="D18" s="34"/>
      <c r="E18" s="34"/>
      <c r="F18" s="34"/>
      <c r="G18" s="33"/>
      <c r="H18" s="17"/>
    </row>
    <row r="19" spans="1:8" x14ac:dyDescent="0.25">
      <c r="A19" s="118" t="s">
        <v>24</v>
      </c>
      <c r="B19" s="119" t="s">
        <v>22</v>
      </c>
      <c r="C19" s="35"/>
      <c r="D19" s="35"/>
      <c r="E19" s="100"/>
      <c r="F19" s="100"/>
      <c r="G19" s="101"/>
      <c r="H19" s="18" t="s">
        <v>46</v>
      </c>
    </row>
    <row r="20" spans="1:8" x14ac:dyDescent="0.2">
      <c r="A20" s="19"/>
      <c r="B20" s="120" t="s">
        <v>69</v>
      </c>
      <c r="C20" s="36"/>
      <c r="D20" s="36"/>
      <c r="E20" s="37">
        <v>15</v>
      </c>
      <c r="F20" s="31">
        <v>30</v>
      </c>
      <c r="G20" s="31">
        <f t="shared" ref="G20:G30" si="1">F20*E20</f>
        <v>450</v>
      </c>
      <c r="H20" s="20">
        <f>F20+F24+F22</f>
        <v>39</v>
      </c>
    </row>
    <row r="21" spans="1:8" x14ac:dyDescent="0.2">
      <c r="A21" s="19"/>
      <c r="B21" s="120" t="s">
        <v>134</v>
      </c>
      <c r="C21" s="36">
        <v>2</v>
      </c>
      <c r="D21" s="36"/>
      <c r="E21" s="37">
        <v>12.7</v>
      </c>
      <c r="F21" s="31">
        <v>17</v>
      </c>
      <c r="G21" s="31">
        <f t="shared" si="1"/>
        <v>215.89999999999998</v>
      </c>
      <c r="H21" s="21"/>
    </row>
    <row r="22" spans="1:8" x14ac:dyDescent="0.2">
      <c r="A22" s="19"/>
      <c r="B22" s="120" t="s">
        <v>93</v>
      </c>
      <c r="C22" s="36"/>
      <c r="D22" s="36"/>
      <c r="E22" s="37">
        <v>12</v>
      </c>
      <c r="F22" s="31">
        <v>6</v>
      </c>
      <c r="G22" s="31">
        <f t="shared" si="1"/>
        <v>72</v>
      </c>
      <c r="H22" s="21"/>
    </row>
    <row r="23" spans="1:8" x14ac:dyDescent="0.2">
      <c r="A23" s="19"/>
      <c r="B23" s="120" t="s">
        <v>135</v>
      </c>
      <c r="C23" s="36">
        <v>2</v>
      </c>
      <c r="D23" s="36"/>
      <c r="E23" s="37">
        <v>9.9</v>
      </c>
      <c r="F23" s="31">
        <v>6</v>
      </c>
      <c r="G23" s="31">
        <f t="shared" si="1"/>
        <v>59.400000000000006</v>
      </c>
      <c r="H23" s="21"/>
    </row>
    <row r="24" spans="1:8" x14ac:dyDescent="0.2">
      <c r="A24" s="19"/>
      <c r="B24" s="120" t="s">
        <v>72</v>
      </c>
      <c r="C24" s="36"/>
      <c r="D24" s="36"/>
      <c r="E24" s="37">
        <v>20</v>
      </c>
      <c r="F24" s="31">
        <v>3</v>
      </c>
      <c r="G24" s="31">
        <f t="shared" si="1"/>
        <v>60</v>
      </c>
      <c r="H24" s="21"/>
    </row>
    <row r="25" spans="1:8" x14ac:dyDescent="0.2">
      <c r="A25" s="19"/>
      <c r="B25" s="120" t="s">
        <v>84</v>
      </c>
      <c r="C25" s="36"/>
      <c r="D25" s="36"/>
      <c r="E25" s="37">
        <v>12</v>
      </c>
      <c r="F25" s="31">
        <v>4</v>
      </c>
      <c r="G25" s="31">
        <f t="shared" si="1"/>
        <v>48</v>
      </c>
      <c r="H25" s="21" t="s">
        <v>98</v>
      </c>
    </row>
    <row r="26" spans="1:8" ht="16.5" thickBot="1" x14ac:dyDescent="0.3">
      <c r="A26" s="19"/>
      <c r="B26" s="103" t="s">
        <v>189</v>
      </c>
      <c r="C26" s="129"/>
      <c r="D26" s="129"/>
      <c r="E26" s="130">
        <v>50</v>
      </c>
      <c r="F26" s="102">
        <v>1</v>
      </c>
      <c r="G26" s="102">
        <f t="shared" ref="G26" si="2">F26*E26</f>
        <v>50</v>
      </c>
      <c r="H26" s="133" t="s">
        <v>158</v>
      </c>
    </row>
    <row r="27" spans="1:8" x14ac:dyDescent="0.25">
      <c r="A27" s="19"/>
      <c r="B27" s="131" t="s">
        <v>26</v>
      </c>
      <c r="C27" s="43">
        <v>1</v>
      </c>
      <c r="D27" s="43"/>
      <c r="E27" s="43">
        <v>9.9</v>
      </c>
      <c r="F27" s="43">
        <v>1</v>
      </c>
      <c r="G27" s="43">
        <f t="shared" si="1"/>
        <v>9.9</v>
      </c>
      <c r="H27" s="132" t="s">
        <v>136</v>
      </c>
    </row>
    <row r="28" spans="1:8" x14ac:dyDescent="0.25">
      <c r="A28" s="19"/>
      <c r="B28" s="11" t="s">
        <v>86</v>
      </c>
      <c r="C28" s="31">
        <v>2</v>
      </c>
      <c r="D28" s="31"/>
      <c r="E28" s="31">
        <v>10</v>
      </c>
      <c r="F28" s="31">
        <v>1</v>
      </c>
      <c r="G28" s="31">
        <f t="shared" si="1"/>
        <v>10</v>
      </c>
      <c r="H28" s="126" t="s">
        <v>136</v>
      </c>
    </row>
    <row r="29" spans="1:8" x14ac:dyDescent="0.25">
      <c r="A29" s="19"/>
      <c r="B29" s="11" t="s">
        <v>102</v>
      </c>
      <c r="C29" s="31"/>
      <c r="D29" s="31"/>
      <c r="E29" s="31">
        <v>7</v>
      </c>
      <c r="F29" s="31">
        <v>1</v>
      </c>
      <c r="G29" s="31">
        <f t="shared" si="1"/>
        <v>7</v>
      </c>
      <c r="H29" s="126" t="s">
        <v>136</v>
      </c>
    </row>
    <row r="30" spans="1:8" x14ac:dyDescent="0.25">
      <c r="A30" s="19"/>
      <c r="B30" s="11" t="s">
        <v>103</v>
      </c>
      <c r="C30" s="31"/>
      <c r="D30" s="31">
        <v>17</v>
      </c>
      <c r="E30" s="31">
        <v>22</v>
      </c>
      <c r="F30" s="31">
        <v>2</v>
      </c>
      <c r="G30" s="31">
        <f t="shared" si="1"/>
        <v>44</v>
      </c>
    </row>
    <row r="31" spans="1:8" ht="16.5" thickBot="1" x14ac:dyDescent="0.3">
      <c r="A31" s="19"/>
      <c r="B31" s="11"/>
      <c r="C31" s="36"/>
      <c r="D31" s="36"/>
      <c r="E31" s="37"/>
      <c r="F31" s="31"/>
      <c r="G31" s="31"/>
      <c r="H31" s="21"/>
    </row>
    <row r="32" spans="1:8" ht="16.5" thickBot="1" x14ac:dyDescent="0.3">
      <c r="A32" s="15"/>
      <c r="B32" s="13" t="s">
        <v>92</v>
      </c>
      <c r="C32" s="38"/>
      <c r="D32" s="39"/>
      <c r="E32" s="39"/>
      <c r="F32" s="40"/>
      <c r="G32" s="25">
        <f>SUM(G20:G31)</f>
        <v>1026.1999999999998</v>
      </c>
      <c r="H32" s="16"/>
    </row>
    <row r="33" spans="1:14" x14ac:dyDescent="0.25">
      <c r="A33" s="6" t="s">
        <v>1</v>
      </c>
      <c r="B33" s="11"/>
      <c r="C33" s="31"/>
      <c r="D33" s="31"/>
      <c r="E33" s="31"/>
      <c r="F33" s="31"/>
      <c r="G33" s="41"/>
      <c r="H33" s="11"/>
    </row>
    <row r="34" spans="1:14" ht="31.5" customHeight="1" x14ac:dyDescent="0.25">
      <c r="A34" s="12"/>
      <c r="B34" s="11" t="s">
        <v>25</v>
      </c>
      <c r="C34" s="31">
        <v>2</v>
      </c>
      <c r="D34" s="31"/>
      <c r="E34" s="31">
        <v>9.9</v>
      </c>
      <c r="F34" s="31">
        <v>3</v>
      </c>
      <c r="G34" s="31">
        <f t="shared" ref="G34:G37" si="3">F34*E34</f>
        <v>29.700000000000003</v>
      </c>
      <c r="H34" s="127" t="s">
        <v>138</v>
      </c>
    </row>
    <row r="35" spans="1:14" x14ac:dyDescent="0.25">
      <c r="A35" s="11"/>
      <c r="B35" s="11"/>
      <c r="C35" s="31"/>
      <c r="D35" s="31"/>
      <c r="E35" s="31"/>
      <c r="F35" s="31"/>
      <c r="G35" s="31"/>
      <c r="H35" s="11"/>
    </row>
    <row r="36" spans="1:14" x14ac:dyDescent="0.25">
      <c r="A36" s="11"/>
      <c r="B36" s="11" t="s">
        <v>157</v>
      </c>
      <c r="C36" s="31"/>
      <c r="D36" s="31"/>
      <c r="E36" s="31">
        <v>20</v>
      </c>
      <c r="F36" s="31">
        <v>1</v>
      </c>
      <c r="G36" s="31">
        <f t="shared" si="3"/>
        <v>20</v>
      </c>
      <c r="H36" s="11" t="s">
        <v>117</v>
      </c>
    </row>
    <row r="37" spans="1:14" ht="16.5" customHeight="1" thickBot="1" x14ac:dyDescent="0.3">
      <c r="A37" s="11"/>
      <c r="B37" s="11" t="s">
        <v>84</v>
      </c>
      <c r="C37" s="31"/>
      <c r="D37" s="31"/>
      <c r="E37" s="31">
        <v>7</v>
      </c>
      <c r="F37" s="31">
        <v>1</v>
      </c>
      <c r="G37" s="31">
        <f t="shared" si="3"/>
        <v>7</v>
      </c>
      <c r="H37" s="122" t="s">
        <v>96</v>
      </c>
    </row>
    <row r="38" spans="1:14" ht="16.5" thickBot="1" x14ac:dyDescent="0.3">
      <c r="A38" s="14"/>
      <c r="B38" s="13" t="s">
        <v>27</v>
      </c>
      <c r="C38" s="32">
        <f>SUM(C33:C37)</f>
        <v>2</v>
      </c>
      <c r="D38" s="32"/>
      <c r="E38" s="32"/>
      <c r="F38" s="32"/>
      <c r="G38" s="25">
        <f>SUM(G33:G37)</f>
        <v>56.7</v>
      </c>
      <c r="H38" s="13"/>
    </row>
    <row r="39" spans="1:14" s="5" customFormat="1" ht="25.5" customHeight="1" thickBot="1" x14ac:dyDescent="0.3">
      <c r="A39" s="8" t="s">
        <v>97</v>
      </c>
      <c r="B39" s="138" t="str">
        <f>'  שטחי מזכירויות'!B6</f>
        <v xml:space="preserve">שרות לקהל תעבורה </v>
      </c>
      <c r="C39" s="31">
        <f>'  שטחי מזכירויות'!J6</f>
        <v>3</v>
      </c>
      <c r="D39" s="31"/>
      <c r="E39" s="31"/>
      <c r="F39" s="31"/>
      <c r="G39" s="76">
        <f>'  שטחי מזכירויות'!L6</f>
        <v>29.7</v>
      </c>
      <c r="H39" s="27" t="s">
        <v>114</v>
      </c>
      <c r="I39" s="45"/>
      <c r="N39" s="23"/>
    </row>
    <row r="40" spans="1:14" s="5" customFormat="1" ht="18" customHeight="1" x14ac:dyDescent="0.25">
      <c r="A40" s="8" t="s">
        <v>70</v>
      </c>
      <c r="B40" s="141" t="str">
        <f>'  שטחי מזכירויות'!B7</f>
        <v>פקסים , הקלדות, וסריקה,דאר</v>
      </c>
      <c r="C40" s="31">
        <f>'  שטחי מזכירויות'!J7</f>
        <v>2</v>
      </c>
      <c r="D40" s="31"/>
      <c r="E40" s="31"/>
      <c r="F40" s="31"/>
      <c r="G40" s="145">
        <f>'  שטחי מזכירויות'!L7</f>
        <v>13.6</v>
      </c>
      <c r="H40" s="27" t="s">
        <v>114</v>
      </c>
      <c r="I40" s="45"/>
      <c r="N40" s="23"/>
    </row>
    <row r="41" spans="1:14" s="5" customFormat="1" ht="18" customHeight="1" x14ac:dyDescent="0.25">
      <c r="A41" s="8"/>
      <c r="B41" s="139" t="s">
        <v>156</v>
      </c>
      <c r="C41" s="31"/>
      <c r="D41" s="31"/>
      <c r="E41" s="31"/>
      <c r="F41" s="31"/>
      <c r="G41" s="146">
        <v>15</v>
      </c>
      <c r="H41" s="27"/>
      <c r="I41" s="45"/>
      <c r="N41" s="23"/>
    </row>
    <row r="42" spans="1:14" s="5" customFormat="1" ht="18" customHeight="1" x14ac:dyDescent="0.25">
      <c r="A42" s="8"/>
      <c r="B42" s="139" t="str">
        <f>'  שטחי מזכירויות'!B8</f>
        <v>משפחה (ע"פ) ראשל"צ</v>
      </c>
      <c r="C42" s="31">
        <f>'  שטחי מזכירויות'!J8</f>
        <v>13</v>
      </c>
      <c r="D42" s="31"/>
      <c r="E42" s="31"/>
      <c r="F42" s="31"/>
      <c r="G42" s="146">
        <f>'  שטחי מזכירויות'!L8</f>
        <v>97.7</v>
      </c>
      <c r="H42" s="27" t="s">
        <v>114</v>
      </c>
      <c r="I42" s="45"/>
      <c r="N42" s="23"/>
    </row>
    <row r="43" spans="1:14" s="5" customFormat="1" ht="18" customHeight="1" x14ac:dyDescent="0.25">
      <c r="A43" s="8"/>
      <c r="B43" s="139" t="str">
        <f>'  שטחי מזכירויות'!B9</f>
        <v>משפחה (ע"פ) פתח תקוה</v>
      </c>
      <c r="C43" s="31">
        <f>'  שטחי מזכירויות'!J9</f>
        <v>12</v>
      </c>
      <c r="D43" s="31"/>
      <c r="E43" s="31"/>
      <c r="F43" s="31"/>
      <c r="G43" s="146">
        <f>'  שטחי מזכירויות'!L9</f>
        <v>97.5</v>
      </c>
      <c r="H43" s="27" t="s">
        <v>114</v>
      </c>
      <c r="I43" s="45"/>
      <c r="N43" s="23"/>
    </row>
    <row r="44" spans="1:14" s="5" customFormat="1" ht="18" customHeight="1" x14ac:dyDescent="0.25">
      <c r="A44" s="7"/>
      <c r="B44" s="139" t="str">
        <f>'  שטחי מזכירויות'!B10</f>
        <v>תעבורה</v>
      </c>
      <c r="C44" s="31">
        <f>'  שטחי מזכירויות'!J10</f>
        <v>14</v>
      </c>
      <c r="D44" s="31"/>
      <c r="E44" s="31"/>
      <c r="F44" s="31"/>
      <c r="G44" s="146">
        <f>'  שטחי מזכירויות'!L10</f>
        <v>96.1</v>
      </c>
      <c r="H44" s="27" t="s">
        <v>114</v>
      </c>
      <c r="I44" s="45"/>
      <c r="N44" s="23"/>
    </row>
    <row r="45" spans="1:14" s="5" customFormat="1" ht="18" customHeight="1" x14ac:dyDescent="0.25">
      <c r="A45" s="7"/>
      <c r="B45" s="140" t="s">
        <v>145</v>
      </c>
      <c r="C45" s="102">
        <v>1</v>
      </c>
      <c r="D45" s="102"/>
      <c r="E45" s="102">
        <v>9.9</v>
      </c>
      <c r="F45" s="102">
        <v>1</v>
      </c>
      <c r="G45" s="128">
        <f>F45*E45</f>
        <v>9.9</v>
      </c>
      <c r="H45" s="103"/>
      <c r="I45" s="45"/>
      <c r="N45" s="23"/>
    </row>
    <row r="46" spans="1:14" s="5" customFormat="1" ht="18" customHeight="1" x14ac:dyDescent="0.25">
      <c r="A46" s="7"/>
      <c r="B46" s="140" t="s">
        <v>74</v>
      </c>
      <c r="C46" s="102">
        <v>4</v>
      </c>
      <c r="D46" s="102"/>
      <c r="E46" s="102">
        <v>7.7</v>
      </c>
      <c r="F46" s="102">
        <v>2</v>
      </c>
      <c r="G46" s="128">
        <f>F46*E46</f>
        <v>15.4</v>
      </c>
      <c r="H46" s="103" t="s">
        <v>118</v>
      </c>
      <c r="I46" s="45"/>
      <c r="N46" s="23"/>
    </row>
    <row r="47" spans="1:14" s="5" customFormat="1" ht="18" customHeight="1" thickBot="1" x14ac:dyDescent="0.3">
      <c r="A47" s="7"/>
      <c r="B47" s="113" t="s">
        <v>84</v>
      </c>
      <c r="C47" s="114"/>
      <c r="D47" s="114"/>
      <c r="E47" s="114">
        <v>12</v>
      </c>
      <c r="F47" s="114">
        <v>2</v>
      </c>
      <c r="G47" s="115">
        <f>F47*E47</f>
        <v>24</v>
      </c>
      <c r="H47" s="116"/>
      <c r="I47" s="45"/>
      <c r="N47" s="23"/>
    </row>
    <row r="48" spans="1:14" s="5" customFormat="1" ht="18" customHeight="1" thickBot="1" x14ac:dyDescent="0.3">
      <c r="A48" s="10"/>
      <c r="B48" s="9" t="s">
        <v>28</v>
      </c>
      <c r="C48" s="117">
        <f>SUM(C39:C46)</f>
        <v>49</v>
      </c>
      <c r="D48" s="117"/>
      <c r="E48" s="117"/>
      <c r="F48" s="117"/>
      <c r="G48" s="121">
        <f>SUM(G39:G47)</f>
        <v>398.9</v>
      </c>
      <c r="H48" s="10"/>
      <c r="I48" s="45"/>
    </row>
    <row r="49" spans="1:8" s="5" customFormat="1" ht="18" customHeight="1" thickBot="1" x14ac:dyDescent="0.3">
      <c r="A49" s="13" t="s">
        <v>21</v>
      </c>
      <c r="B49" s="14"/>
      <c r="C49" s="32"/>
      <c r="D49" s="32"/>
      <c r="E49" s="32"/>
      <c r="F49" s="32"/>
      <c r="G49" s="50">
        <f>G48+G38+G32+G18+G17</f>
        <v>2832.2</v>
      </c>
      <c r="H49" s="14"/>
    </row>
  </sheetData>
  <phoneticPr fontId="14" type="noConversion"/>
  <pageMargins left="0.74803149606299213" right="0.74803149606299213" top="0.98425196850393704" bottom="0.98425196850393704" header="0.51181102362204722" footer="0.51181102362204722"/>
  <pageSetup paperSize="9" orientation="portrait" verticalDpi="300" r:id="rId1"/>
  <headerFooter alignWithMargins="0">
    <oddHeader>&amp;C&amp;"Tahoma,מודגש"&amp;12&amp;U‏&amp;Eבימ"ש פ"ת</oddHeader>
  </headerFooter>
  <rowBreaks count="1" manualBreakCount="1">
    <brk id="32" max="16383" man="1"/>
  </rowBreaks>
  <ignoredErrors>
    <ignoredError sqref="G3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rightToLeft="1" topLeftCell="A22" zoomScale="70" zoomScaleNormal="70" workbookViewId="0">
      <selection activeCell="E37" sqref="E37"/>
    </sheetView>
  </sheetViews>
  <sheetFormatPr defaultRowHeight="12.75" x14ac:dyDescent="0.2"/>
  <cols>
    <col min="1" max="1" width="7.42578125" customWidth="1"/>
    <col min="2" max="2" width="28.28515625" customWidth="1"/>
    <col min="3" max="3" width="7.140625" customWidth="1"/>
    <col min="4" max="4" width="7" hidden="1" customWidth="1"/>
    <col min="5" max="5" width="6.28515625" customWidth="1"/>
    <col min="6" max="6" width="7" customWidth="1"/>
    <col min="7" max="7" width="7.28515625" customWidth="1"/>
    <col min="8" max="8" width="17.42578125" customWidth="1"/>
  </cols>
  <sheetData>
    <row r="1" spans="1:8" ht="15.75" x14ac:dyDescent="0.25">
      <c r="A1" s="142" t="s">
        <v>29</v>
      </c>
      <c r="B1" s="142" t="s">
        <v>7</v>
      </c>
      <c r="C1" s="142" t="s">
        <v>8</v>
      </c>
      <c r="D1" s="142" t="s">
        <v>8</v>
      </c>
      <c r="E1" s="142" t="s">
        <v>9</v>
      </c>
      <c r="F1" s="142" t="s">
        <v>8</v>
      </c>
      <c r="G1" s="142" t="s">
        <v>9</v>
      </c>
      <c r="H1" s="142" t="s">
        <v>0</v>
      </c>
    </row>
    <row r="2" spans="1:8" ht="15.75" x14ac:dyDescent="0.25">
      <c r="A2" s="135"/>
      <c r="B2" s="135"/>
      <c r="C2" s="134" t="s">
        <v>10</v>
      </c>
      <c r="D2" s="134" t="s">
        <v>11</v>
      </c>
      <c r="E2" s="134" t="s">
        <v>7</v>
      </c>
      <c r="F2" s="134" t="s">
        <v>12</v>
      </c>
      <c r="G2" s="134" t="s">
        <v>13</v>
      </c>
      <c r="H2" s="135"/>
    </row>
    <row r="3" spans="1:8" ht="15.75" x14ac:dyDescent="0.25">
      <c r="A3" s="134" t="s">
        <v>14</v>
      </c>
      <c r="B3" s="134" t="s">
        <v>14</v>
      </c>
      <c r="C3" s="134" t="s">
        <v>15</v>
      </c>
      <c r="D3" s="134" t="s">
        <v>16</v>
      </c>
      <c r="E3" s="134" t="s">
        <v>17</v>
      </c>
      <c r="F3" s="135"/>
      <c r="G3" s="134" t="s">
        <v>18</v>
      </c>
      <c r="H3" s="135"/>
    </row>
    <row r="4" spans="1:8" ht="12.75" customHeight="1" thickBot="1" x14ac:dyDescent="0.3">
      <c r="A4" s="136" t="s">
        <v>14</v>
      </c>
      <c r="B4" s="136"/>
      <c r="C4" s="137"/>
      <c r="D4" s="137"/>
      <c r="E4" s="143" t="s">
        <v>19</v>
      </c>
      <c r="F4" s="137"/>
      <c r="G4" s="143" t="s">
        <v>20</v>
      </c>
      <c r="H4" s="137"/>
    </row>
    <row r="5" spans="1:8" ht="17.100000000000001" customHeight="1" x14ac:dyDescent="0.3">
      <c r="A5" s="148" t="s">
        <v>30</v>
      </c>
      <c r="B5" s="149" t="s">
        <v>63</v>
      </c>
      <c r="C5" s="150"/>
      <c r="D5" s="150"/>
      <c r="E5" s="150"/>
      <c r="F5" s="150"/>
      <c r="G5" s="150"/>
      <c r="H5" s="151"/>
    </row>
    <row r="6" spans="1:8" ht="17.100000000000001" customHeight="1" x14ac:dyDescent="0.3">
      <c r="A6" s="152"/>
      <c r="B6" s="153" t="s">
        <v>64</v>
      </c>
      <c r="C6" s="154">
        <v>1</v>
      </c>
      <c r="D6" s="154"/>
      <c r="E6" s="154">
        <v>9.9</v>
      </c>
      <c r="F6" s="154">
        <v>1</v>
      </c>
      <c r="G6" s="154">
        <f>F6*E6</f>
        <v>9.9</v>
      </c>
      <c r="H6" s="152"/>
    </row>
    <row r="7" spans="1:8" ht="17.100000000000001" customHeight="1" x14ac:dyDescent="0.3">
      <c r="A7" s="153"/>
      <c r="B7" s="155" t="s">
        <v>31</v>
      </c>
      <c r="C7" s="154"/>
      <c r="D7" s="154"/>
      <c r="E7" s="154"/>
      <c r="F7" s="154"/>
      <c r="G7" s="154" t="s">
        <v>14</v>
      </c>
      <c r="H7" s="153"/>
    </row>
    <row r="8" spans="1:8" ht="17.100000000000001" customHeight="1" x14ac:dyDescent="0.3">
      <c r="A8" s="153"/>
      <c r="B8" s="153"/>
      <c r="C8" s="154"/>
      <c r="D8" s="154"/>
      <c r="E8" s="154"/>
      <c r="F8" s="154"/>
      <c r="G8" s="154"/>
      <c r="H8" s="153"/>
    </row>
    <row r="9" spans="1:8" ht="17.100000000000001" customHeight="1" x14ac:dyDescent="0.3">
      <c r="A9" s="153"/>
      <c r="B9" s="153" t="s">
        <v>67</v>
      </c>
      <c r="C9" s="154"/>
      <c r="D9" s="154"/>
      <c r="E9" s="154">
        <v>15</v>
      </c>
      <c r="F9" s="154">
        <v>1</v>
      </c>
      <c r="G9" s="154">
        <f>F9*E9</f>
        <v>15</v>
      </c>
      <c r="H9" s="153"/>
    </row>
    <row r="10" spans="1:8" ht="17.100000000000001" customHeight="1" x14ac:dyDescent="0.3">
      <c r="A10" s="153"/>
      <c r="B10" s="155" t="s">
        <v>32</v>
      </c>
      <c r="C10" s="154"/>
      <c r="D10" s="154"/>
      <c r="E10" s="154"/>
      <c r="F10" s="154"/>
      <c r="G10" s="154" t="s">
        <v>14</v>
      </c>
      <c r="H10" s="153"/>
    </row>
    <row r="11" spans="1:8" ht="17.100000000000001" customHeight="1" x14ac:dyDescent="0.3">
      <c r="A11" s="153"/>
      <c r="B11" s="153" t="s">
        <v>112</v>
      </c>
      <c r="C11" s="154">
        <v>1</v>
      </c>
      <c r="D11" s="154"/>
      <c r="E11" s="154">
        <v>9.9</v>
      </c>
      <c r="F11" s="154">
        <v>1</v>
      </c>
      <c r="G11" s="154">
        <f t="shared" ref="G11:G16" si="0">F11*E11</f>
        <v>9.9</v>
      </c>
      <c r="H11" s="153"/>
    </row>
    <row r="12" spans="1:8" ht="17.100000000000001" customHeight="1" x14ac:dyDescent="0.3">
      <c r="A12" s="153"/>
      <c r="B12" s="153" t="s">
        <v>121</v>
      </c>
      <c r="C12" s="154">
        <v>2</v>
      </c>
      <c r="D12" s="154"/>
      <c r="E12" s="154">
        <v>9.9</v>
      </c>
      <c r="F12" s="154">
        <v>1</v>
      </c>
      <c r="G12" s="154">
        <f t="shared" si="0"/>
        <v>9.9</v>
      </c>
      <c r="H12" s="153"/>
    </row>
    <row r="13" spans="1:8" ht="17.100000000000001" customHeight="1" x14ac:dyDescent="0.3">
      <c r="A13" s="153"/>
      <c r="B13" s="153" t="s">
        <v>122</v>
      </c>
      <c r="C13" s="154"/>
      <c r="D13" s="154"/>
      <c r="E13" s="154">
        <v>6.4</v>
      </c>
      <c r="F13" s="154">
        <v>1</v>
      </c>
      <c r="G13" s="154">
        <f t="shared" si="0"/>
        <v>6.4</v>
      </c>
      <c r="H13" s="153"/>
    </row>
    <row r="14" spans="1:8" ht="17.100000000000001" customHeight="1" x14ac:dyDescent="0.3">
      <c r="A14" s="153"/>
      <c r="B14" s="153" t="s">
        <v>106</v>
      </c>
      <c r="C14" s="154"/>
      <c r="D14" s="154"/>
      <c r="E14" s="154">
        <v>6.4</v>
      </c>
      <c r="F14" s="154">
        <v>1</v>
      </c>
      <c r="G14" s="154">
        <f t="shared" si="0"/>
        <v>6.4</v>
      </c>
      <c r="H14" s="153"/>
    </row>
    <row r="15" spans="1:8" ht="17.100000000000001" customHeight="1" x14ac:dyDescent="0.3">
      <c r="A15" s="153"/>
      <c r="B15" s="153" t="s">
        <v>148</v>
      </c>
      <c r="C15" s="154"/>
      <c r="D15" s="154"/>
      <c r="E15" s="154">
        <v>12.7</v>
      </c>
      <c r="F15" s="154">
        <v>1</v>
      </c>
      <c r="G15" s="154">
        <f t="shared" si="0"/>
        <v>12.7</v>
      </c>
      <c r="H15" s="153"/>
    </row>
    <row r="16" spans="1:8" ht="17.100000000000001" customHeight="1" x14ac:dyDescent="0.3">
      <c r="A16" s="153"/>
      <c r="B16" s="153" t="s">
        <v>149</v>
      </c>
      <c r="C16" s="154"/>
      <c r="D16" s="154"/>
      <c r="E16" s="154">
        <v>6</v>
      </c>
      <c r="F16" s="154">
        <v>2</v>
      </c>
      <c r="G16" s="154">
        <f t="shared" si="0"/>
        <v>12</v>
      </c>
      <c r="H16" s="153"/>
    </row>
    <row r="17" spans="1:8" ht="17.100000000000001" customHeight="1" x14ac:dyDescent="0.3">
      <c r="A17" s="153"/>
      <c r="B17" s="155" t="s">
        <v>33</v>
      </c>
      <c r="C17" s="154"/>
      <c r="D17" s="154"/>
      <c r="E17" s="154"/>
      <c r="F17" s="154"/>
      <c r="G17" s="154" t="s">
        <v>14</v>
      </c>
      <c r="H17" s="153"/>
    </row>
    <row r="18" spans="1:8" ht="17.100000000000001" customHeight="1" x14ac:dyDescent="0.3">
      <c r="A18" s="153"/>
      <c r="B18" s="153" t="s">
        <v>65</v>
      </c>
      <c r="C18" s="154">
        <v>1</v>
      </c>
      <c r="D18" s="154"/>
      <c r="E18" s="154">
        <v>9.9</v>
      </c>
      <c r="F18" s="154">
        <v>1</v>
      </c>
      <c r="G18" s="154">
        <f t="shared" ref="G18:G25" si="1">F18*E18</f>
        <v>9.9</v>
      </c>
      <c r="H18" s="153"/>
    </row>
    <row r="19" spans="1:8" ht="17.100000000000001" customHeight="1" x14ac:dyDescent="0.3">
      <c r="A19" s="153"/>
      <c r="B19" s="153" t="s">
        <v>34</v>
      </c>
      <c r="C19" s="154">
        <v>15</v>
      </c>
      <c r="D19" s="154"/>
      <c r="E19" s="154">
        <v>12</v>
      </c>
      <c r="F19" s="154">
        <v>1</v>
      </c>
      <c r="G19" s="154">
        <f t="shared" si="1"/>
        <v>12</v>
      </c>
      <c r="H19" s="153"/>
    </row>
    <row r="20" spans="1:8" ht="17.100000000000001" customHeight="1" x14ac:dyDescent="0.3">
      <c r="A20" s="153"/>
      <c r="B20" s="153" t="s">
        <v>60</v>
      </c>
      <c r="C20" s="154"/>
      <c r="D20" s="154"/>
      <c r="E20" s="154">
        <v>8</v>
      </c>
      <c r="F20" s="154">
        <v>1</v>
      </c>
      <c r="G20" s="154">
        <f t="shared" si="1"/>
        <v>8</v>
      </c>
      <c r="H20" s="153"/>
    </row>
    <row r="21" spans="1:8" ht="17.100000000000001" customHeight="1" x14ac:dyDescent="0.3">
      <c r="A21" s="153"/>
      <c r="B21" s="153" t="s">
        <v>100</v>
      </c>
      <c r="C21" s="154"/>
      <c r="D21" s="154"/>
      <c r="E21" s="154">
        <v>7</v>
      </c>
      <c r="F21" s="154">
        <v>2</v>
      </c>
      <c r="G21" s="154">
        <f t="shared" si="1"/>
        <v>14</v>
      </c>
      <c r="H21" s="153"/>
    </row>
    <row r="22" spans="1:8" ht="17.100000000000001" customHeight="1" x14ac:dyDescent="0.3">
      <c r="A22" s="153"/>
      <c r="B22" s="153" t="s">
        <v>105</v>
      </c>
      <c r="C22" s="154"/>
      <c r="D22" s="154"/>
      <c r="E22" s="154">
        <v>4</v>
      </c>
      <c r="F22" s="154">
        <v>2</v>
      </c>
      <c r="G22" s="154">
        <f t="shared" si="1"/>
        <v>8</v>
      </c>
      <c r="H22" s="153"/>
    </row>
    <row r="23" spans="1:8" ht="17.100000000000001" customHeight="1" x14ac:dyDescent="0.3">
      <c r="A23" s="153"/>
      <c r="B23" s="153" t="s">
        <v>35</v>
      </c>
      <c r="C23" s="154">
        <v>2</v>
      </c>
      <c r="D23" s="154"/>
      <c r="E23" s="154">
        <v>12</v>
      </c>
      <c r="F23" s="154">
        <v>1</v>
      </c>
      <c r="G23" s="154">
        <f t="shared" si="1"/>
        <v>12</v>
      </c>
      <c r="H23" s="153"/>
    </row>
    <row r="24" spans="1:8" ht="17.100000000000001" customHeight="1" x14ac:dyDescent="0.3">
      <c r="A24" s="153"/>
      <c r="B24" s="153" t="s">
        <v>108</v>
      </c>
      <c r="C24" s="154"/>
      <c r="D24" s="154"/>
      <c r="E24" s="154">
        <v>6</v>
      </c>
      <c r="F24" s="154">
        <v>1</v>
      </c>
      <c r="G24" s="154">
        <f t="shared" si="1"/>
        <v>6</v>
      </c>
      <c r="H24" s="153"/>
    </row>
    <row r="25" spans="1:8" ht="17.100000000000001" customHeight="1" x14ac:dyDescent="0.3">
      <c r="A25" s="153"/>
      <c r="B25" s="153" t="s">
        <v>84</v>
      </c>
      <c r="C25" s="154"/>
      <c r="D25" s="154"/>
      <c r="E25" s="154">
        <v>4</v>
      </c>
      <c r="F25" s="154">
        <v>1</v>
      </c>
      <c r="G25" s="154">
        <f t="shared" si="1"/>
        <v>4</v>
      </c>
      <c r="H25" s="153"/>
    </row>
    <row r="26" spans="1:8" ht="17.100000000000001" customHeight="1" x14ac:dyDescent="0.3">
      <c r="A26" s="153"/>
      <c r="B26" s="155" t="s">
        <v>36</v>
      </c>
      <c r="C26" s="154"/>
      <c r="D26" s="154"/>
      <c r="E26" s="154"/>
      <c r="F26" s="154"/>
      <c r="G26" s="154" t="s">
        <v>14</v>
      </c>
      <c r="H26" s="153"/>
    </row>
    <row r="27" spans="1:8" ht="17.100000000000001" customHeight="1" x14ac:dyDescent="0.3">
      <c r="A27" s="153"/>
      <c r="B27" s="153" t="s">
        <v>66</v>
      </c>
      <c r="C27" s="154"/>
      <c r="D27" s="154"/>
      <c r="E27" s="154">
        <v>22</v>
      </c>
      <c r="F27" s="154">
        <v>1</v>
      </c>
      <c r="G27" s="154">
        <f t="shared" ref="G27:G36" si="2">F27*E27</f>
        <v>22</v>
      </c>
      <c r="H27" s="153"/>
    </row>
    <row r="28" spans="1:8" ht="17.100000000000001" customHeight="1" x14ac:dyDescent="0.3">
      <c r="A28" s="153"/>
      <c r="B28" s="153" t="s">
        <v>146</v>
      </c>
      <c r="C28" s="154"/>
      <c r="D28" s="154"/>
      <c r="E28" s="154">
        <v>22</v>
      </c>
      <c r="F28" s="154">
        <v>1</v>
      </c>
      <c r="G28" s="154">
        <f t="shared" si="2"/>
        <v>22</v>
      </c>
      <c r="H28" s="153"/>
    </row>
    <row r="29" spans="1:8" ht="17.100000000000001" customHeight="1" x14ac:dyDescent="0.3">
      <c r="A29" s="153"/>
      <c r="B29" s="153" t="s">
        <v>104</v>
      </c>
      <c r="C29" s="154"/>
      <c r="D29" s="154"/>
      <c r="E29" s="154">
        <v>22</v>
      </c>
      <c r="F29" s="154">
        <v>1</v>
      </c>
      <c r="G29" s="154">
        <f t="shared" si="2"/>
        <v>22</v>
      </c>
      <c r="H29" s="153"/>
    </row>
    <row r="30" spans="1:8" ht="17.100000000000001" customHeight="1" x14ac:dyDescent="0.3">
      <c r="A30" s="153"/>
      <c r="B30" s="153" t="s">
        <v>151</v>
      </c>
      <c r="C30" s="154"/>
      <c r="D30" s="154"/>
      <c r="E30" s="154">
        <v>11</v>
      </c>
      <c r="F30" s="154">
        <v>1</v>
      </c>
      <c r="G30" s="154">
        <f t="shared" si="2"/>
        <v>11</v>
      </c>
      <c r="H30" s="153"/>
    </row>
    <row r="31" spans="1:8" ht="17.100000000000001" customHeight="1" x14ac:dyDescent="0.3">
      <c r="A31" s="153"/>
      <c r="B31" s="153" t="s">
        <v>107</v>
      </c>
      <c r="C31" s="154"/>
      <c r="D31" s="154"/>
      <c r="E31" s="154">
        <v>16</v>
      </c>
      <c r="F31" s="154">
        <v>1</v>
      </c>
      <c r="G31" s="154">
        <f t="shared" si="2"/>
        <v>16</v>
      </c>
      <c r="H31" s="153"/>
    </row>
    <row r="32" spans="1:8" ht="38.25" customHeight="1" x14ac:dyDescent="0.3">
      <c r="A32" s="153"/>
      <c r="B32" s="153" t="s">
        <v>147</v>
      </c>
      <c r="C32" s="154"/>
      <c r="D32" s="154"/>
      <c r="E32" s="154">
        <v>10</v>
      </c>
      <c r="F32" s="154">
        <v>1</v>
      </c>
      <c r="G32" s="154">
        <f t="shared" si="2"/>
        <v>10</v>
      </c>
      <c r="H32" s="156" t="s">
        <v>150</v>
      </c>
    </row>
    <row r="33" spans="1:8" ht="17.100000000000001" customHeight="1" x14ac:dyDescent="0.3">
      <c r="A33" s="153"/>
      <c r="B33" s="157" t="s">
        <v>144</v>
      </c>
      <c r="C33" s="154"/>
      <c r="D33" s="154"/>
      <c r="E33" s="154">
        <v>12.7</v>
      </c>
      <c r="F33" s="154">
        <v>1</v>
      </c>
      <c r="G33" s="154">
        <f t="shared" si="2"/>
        <v>12.7</v>
      </c>
      <c r="H33" s="153"/>
    </row>
    <row r="34" spans="1:8" ht="17.100000000000001" customHeight="1" x14ac:dyDescent="0.3">
      <c r="A34" s="153" t="s">
        <v>14</v>
      </c>
      <c r="B34" s="152" t="s">
        <v>94</v>
      </c>
      <c r="C34" s="154"/>
      <c r="D34" s="154"/>
      <c r="E34" s="154">
        <v>20</v>
      </c>
      <c r="F34" s="154">
        <v>1</v>
      </c>
      <c r="G34" s="154">
        <f t="shared" si="2"/>
        <v>20</v>
      </c>
      <c r="H34" s="153"/>
    </row>
    <row r="35" spans="1:8" ht="17.100000000000001" customHeight="1" x14ac:dyDescent="0.3">
      <c r="A35" s="153"/>
      <c r="B35" s="153" t="s">
        <v>95</v>
      </c>
      <c r="C35" s="154"/>
      <c r="D35" s="154"/>
      <c r="E35" s="154">
        <v>9</v>
      </c>
      <c r="F35" s="154">
        <v>5</v>
      </c>
      <c r="G35" s="154">
        <f t="shared" si="2"/>
        <v>45</v>
      </c>
      <c r="H35" s="153"/>
    </row>
    <row r="36" spans="1:8" ht="17.100000000000001" customHeight="1" thickBot="1" x14ac:dyDescent="0.35">
      <c r="A36" s="153"/>
      <c r="B36" s="153" t="s">
        <v>37</v>
      </c>
      <c r="C36" s="154">
        <v>2</v>
      </c>
      <c r="D36" s="154">
        <v>2</v>
      </c>
      <c r="E36" s="154">
        <v>12.7</v>
      </c>
      <c r="F36" s="154">
        <v>1</v>
      </c>
      <c r="G36" s="154">
        <f t="shared" si="2"/>
        <v>12.7</v>
      </c>
      <c r="H36" s="153" t="s">
        <v>143</v>
      </c>
    </row>
    <row r="37" spans="1:8" ht="25.5" customHeight="1" thickBot="1" x14ac:dyDescent="0.3">
      <c r="A37" s="10"/>
      <c r="B37" s="13" t="s">
        <v>38</v>
      </c>
      <c r="C37" s="32"/>
      <c r="D37" s="32"/>
      <c r="E37" s="32"/>
      <c r="F37" s="32"/>
      <c r="G37" s="25">
        <f>SUM(G5:G36)</f>
        <v>349.5</v>
      </c>
      <c r="H37" s="14"/>
    </row>
    <row r="38" spans="1:8" x14ac:dyDescent="0.2">
      <c r="C38" s="42"/>
      <c r="D38" s="42"/>
      <c r="E38" s="42"/>
      <c r="F38" s="42"/>
      <c r="G38" s="42"/>
    </row>
    <row r="39" spans="1:8" x14ac:dyDescent="0.2">
      <c r="C39" s="42"/>
      <c r="D39" s="42"/>
      <c r="E39" s="42"/>
      <c r="F39" s="42"/>
      <c r="G39" s="42"/>
    </row>
  </sheetData>
  <phoneticPr fontId="14" type="noConversion"/>
  <pageMargins left="0.74803149606299213" right="0.74803149606299213" top="0.98425196850393704" bottom="0.98425196850393704" header="0.51181102362204722" footer="0.51181102362204722"/>
  <pageSetup paperSize="9" orientation="portrait" verticalDpi="300" r:id="rId1"/>
  <headerFooter alignWithMargins="0">
    <oddHeader>&amp;C&amp;"Tahoma,מודגש"&amp;12&amp;U‏&amp;Eבימ"ש פ"ת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rightToLeft="1" zoomScale="85" zoomScaleNormal="85" workbookViewId="0">
      <selection activeCell="H23" sqref="H23"/>
    </sheetView>
  </sheetViews>
  <sheetFormatPr defaultRowHeight="12.75" x14ac:dyDescent="0.2"/>
  <cols>
    <col min="1" max="1" width="6.28515625" customWidth="1"/>
    <col min="2" max="2" width="26.5703125" customWidth="1"/>
    <col min="3" max="3" width="6.7109375" customWidth="1"/>
    <col min="4" max="4" width="6.7109375" hidden="1" customWidth="1"/>
    <col min="5" max="5" width="6.28515625" customWidth="1"/>
    <col min="6" max="6" width="6.140625" customWidth="1"/>
    <col min="7" max="7" width="6.85546875" customWidth="1"/>
    <col min="8" max="8" width="22.5703125" customWidth="1"/>
  </cols>
  <sheetData>
    <row r="1" spans="1:8" s="5" customFormat="1" ht="15.75" x14ac:dyDescent="0.25">
      <c r="A1" s="6" t="s">
        <v>29</v>
      </c>
      <c r="B1" s="6" t="s">
        <v>7</v>
      </c>
      <c r="C1" s="6" t="s">
        <v>8</v>
      </c>
      <c r="D1" s="6" t="s">
        <v>8</v>
      </c>
      <c r="E1" s="6" t="s">
        <v>9</v>
      </c>
      <c r="F1" s="6" t="s">
        <v>8</v>
      </c>
      <c r="G1" s="6" t="s">
        <v>9</v>
      </c>
      <c r="H1" s="6" t="s">
        <v>0</v>
      </c>
    </row>
    <row r="2" spans="1:8" s="5" customFormat="1" ht="15.75" x14ac:dyDescent="0.25">
      <c r="A2" s="7"/>
      <c r="B2" s="7"/>
      <c r="C2" s="8" t="s">
        <v>10</v>
      </c>
      <c r="D2" s="8" t="s">
        <v>11</v>
      </c>
      <c r="E2" s="8" t="s">
        <v>7</v>
      </c>
      <c r="F2" s="8" t="s">
        <v>12</v>
      </c>
      <c r="G2" s="8" t="s">
        <v>13</v>
      </c>
      <c r="H2" s="7"/>
    </row>
    <row r="3" spans="1:8" s="5" customFormat="1" ht="15.75" x14ac:dyDescent="0.25">
      <c r="A3" s="8" t="s">
        <v>14</v>
      </c>
      <c r="B3" s="8" t="s">
        <v>14</v>
      </c>
      <c r="C3" s="8" t="s">
        <v>15</v>
      </c>
      <c r="D3" s="8" t="s">
        <v>16</v>
      </c>
      <c r="E3" s="8" t="s">
        <v>17</v>
      </c>
      <c r="F3" s="7"/>
      <c r="G3" s="8" t="s">
        <v>18</v>
      </c>
      <c r="H3" s="7"/>
    </row>
    <row r="4" spans="1:8" s="5" customFormat="1" ht="16.5" thickBot="1" x14ac:dyDescent="0.3">
      <c r="A4" s="9" t="s">
        <v>14</v>
      </c>
      <c r="B4" s="9"/>
      <c r="C4" s="10"/>
      <c r="D4" s="10"/>
      <c r="E4" s="9" t="s">
        <v>19</v>
      </c>
      <c r="F4" s="10"/>
      <c r="G4" s="9" t="s">
        <v>20</v>
      </c>
      <c r="H4" s="10"/>
    </row>
    <row r="5" spans="1:8" ht="15.75" x14ac:dyDescent="0.25">
      <c r="A5" s="22" t="s">
        <v>39</v>
      </c>
      <c r="B5" s="89" t="s">
        <v>40</v>
      </c>
      <c r="C5" s="43"/>
      <c r="D5" s="43"/>
      <c r="E5" s="43"/>
      <c r="F5" s="43"/>
      <c r="G5" s="43" t="s">
        <v>14</v>
      </c>
      <c r="H5" s="43"/>
    </row>
    <row r="6" spans="1:8" ht="15.75" x14ac:dyDescent="0.25">
      <c r="A6" s="11"/>
      <c r="B6" s="11" t="s">
        <v>139</v>
      </c>
      <c r="C6" s="31"/>
      <c r="D6" s="31"/>
      <c r="E6" s="31">
        <v>12.7</v>
      </c>
      <c r="F6" s="31">
        <v>1</v>
      </c>
      <c r="G6" s="31">
        <f t="shared" ref="G6:G9" si="0">F6*E6</f>
        <v>12.7</v>
      </c>
      <c r="H6" s="51" t="s">
        <v>140</v>
      </c>
    </row>
    <row r="7" spans="1:8" ht="15.75" x14ac:dyDescent="0.25">
      <c r="A7" s="11"/>
      <c r="B7" s="24" t="s">
        <v>75</v>
      </c>
      <c r="C7" s="41"/>
      <c r="D7" s="41">
        <v>2</v>
      </c>
      <c r="E7" s="41">
        <v>9.9</v>
      </c>
      <c r="F7" s="41">
        <v>1</v>
      </c>
      <c r="G7" s="41">
        <f>F7*E7</f>
        <v>9.9</v>
      </c>
      <c r="H7" s="51" t="s">
        <v>140</v>
      </c>
    </row>
    <row r="8" spans="1:8" ht="15.75" x14ac:dyDescent="0.25">
      <c r="A8" s="11"/>
      <c r="B8" s="24" t="s">
        <v>141</v>
      </c>
      <c r="C8" s="41"/>
      <c r="D8" s="41">
        <v>2</v>
      </c>
      <c r="E8" s="41">
        <v>12.7</v>
      </c>
      <c r="F8" s="41">
        <v>1</v>
      </c>
      <c r="G8" s="41">
        <f>F8*E8</f>
        <v>12.7</v>
      </c>
      <c r="H8" s="51" t="s">
        <v>140</v>
      </c>
    </row>
    <row r="9" spans="1:8" ht="15.75" x14ac:dyDescent="0.25">
      <c r="A9" s="24"/>
      <c r="B9" s="24" t="s">
        <v>165</v>
      </c>
      <c r="C9" s="41"/>
      <c r="D9" s="41">
        <v>1</v>
      </c>
      <c r="E9" s="41">
        <v>9.9</v>
      </c>
      <c r="F9" s="41">
        <v>1</v>
      </c>
      <c r="G9" s="41">
        <f t="shared" si="0"/>
        <v>9.9</v>
      </c>
      <c r="H9" s="163" t="s">
        <v>142</v>
      </c>
    </row>
    <row r="10" spans="1:8" ht="15.75" x14ac:dyDescent="0.25">
      <c r="A10" s="26"/>
      <c r="B10" s="28" t="s">
        <v>2</v>
      </c>
      <c r="C10" s="41"/>
      <c r="D10" s="41"/>
      <c r="E10" s="41"/>
      <c r="F10" s="41"/>
      <c r="G10" s="41"/>
      <c r="H10" s="164"/>
    </row>
    <row r="11" spans="1:8" ht="15.75" x14ac:dyDescent="0.25">
      <c r="A11" s="11"/>
      <c r="B11" s="11" t="s">
        <v>119</v>
      </c>
      <c r="C11" s="31"/>
      <c r="D11" s="31"/>
      <c r="E11" s="31">
        <v>90</v>
      </c>
      <c r="F11" s="31"/>
      <c r="G11" s="41"/>
      <c r="H11" s="51" t="s">
        <v>120</v>
      </c>
    </row>
    <row r="12" spans="1:8" ht="15.75" x14ac:dyDescent="0.25">
      <c r="A12" s="11"/>
      <c r="B12" s="11" t="s">
        <v>41</v>
      </c>
      <c r="C12" s="31"/>
      <c r="D12" s="31"/>
      <c r="E12" s="31">
        <v>120</v>
      </c>
      <c r="F12" s="31">
        <v>1</v>
      </c>
      <c r="G12" s="31">
        <f>F12*E12</f>
        <v>120</v>
      </c>
      <c r="H12" s="51"/>
    </row>
    <row r="13" spans="1:8" ht="15.75" x14ac:dyDescent="0.25">
      <c r="A13" s="11"/>
      <c r="B13" s="11" t="s">
        <v>115</v>
      </c>
      <c r="C13" s="31"/>
      <c r="D13" s="31"/>
      <c r="E13" s="31">
        <v>15</v>
      </c>
      <c r="F13" s="31">
        <v>1</v>
      </c>
      <c r="G13" s="31">
        <f>F13*E13</f>
        <v>15</v>
      </c>
      <c r="H13" s="51"/>
    </row>
    <row r="14" spans="1:8" ht="16.5" thickBot="1" x14ac:dyDescent="0.3">
      <c r="A14" s="103"/>
      <c r="B14" s="103" t="s">
        <v>42</v>
      </c>
      <c r="C14" s="102"/>
      <c r="D14" s="102">
        <v>2</v>
      </c>
      <c r="E14" s="102">
        <v>4</v>
      </c>
      <c r="F14" s="102">
        <v>1</v>
      </c>
      <c r="G14" s="102">
        <f>F14*E14</f>
        <v>4</v>
      </c>
      <c r="H14" s="165"/>
    </row>
    <row r="15" spans="1:8" ht="16.5" thickBot="1" x14ac:dyDescent="0.3">
      <c r="A15" s="14"/>
      <c r="B15" s="13" t="s">
        <v>43</v>
      </c>
      <c r="C15" s="32"/>
      <c r="D15" s="32"/>
      <c r="E15" s="32"/>
      <c r="F15" s="32"/>
      <c r="G15" s="25">
        <f>SUM(G5:G14)</f>
        <v>184.2</v>
      </c>
      <c r="H15" s="39"/>
    </row>
    <row r="16" spans="1:8" ht="15" customHeight="1" x14ac:dyDescent="0.25">
      <c r="A16" s="26" t="s">
        <v>3</v>
      </c>
      <c r="B16" s="28" t="s">
        <v>87</v>
      </c>
      <c r="C16" s="41"/>
      <c r="D16" s="41"/>
      <c r="E16" s="41"/>
      <c r="F16" s="41"/>
      <c r="G16" s="41"/>
      <c r="H16" s="164"/>
    </row>
    <row r="17" spans="1:8" ht="15" customHeight="1" x14ac:dyDescent="0.25">
      <c r="A17" s="26"/>
      <c r="B17" s="11" t="s">
        <v>88</v>
      </c>
      <c r="C17" s="31"/>
      <c r="D17" s="31">
        <v>12</v>
      </c>
      <c r="E17" s="125">
        <v>12</v>
      </c>
      <c r="F17" s="31">
        <v>1</v>
      </c>
      <c r="G17" s="31">
        <f t="shared" ref="G17:G24" si="1">F17*E17</f>
        <v>12</v>
      </c>
      <c r="H17" s="51" t="s">
        <v>166</v>
      </c>
    </row>
    <row r="18" spans="1:8" ht="15" customHeight="1" x14ac:dyDescent="0.25">
      <c r="A18" s="26"/>
      <c r="B18" s="11" t="s">
        <v>89</v>
      </c>
      <c r="C18" s="31"/>
      <c r="D18" s="31">
        <v>8</v>
      </c>
      <c r="E18" s="31">
        <v>8</v>
      </c>
      <c r="F18" s="31">
        <v>1</v>
      </c>
      <c r="G18" s="31">
        <f t="shared" si="1"/>
        <v>8</v>
      </c>
      <c r="H18" s="51"/>
    </row>
    <row r="19" spans="1:8" ht="15" customHeight="1" x14ac:dyDescent="0.25">
      <c r="A19" s="26"/>
      <c r="B19" s="11" t="s">
        <v>90</v>
      </c>
      <c r="C19" s="31"/>
      <c r="D19" s="31">
        <v>15</v>
      </c>
      <c r="E19" s="31">
        <v>12</v>
      </c>
      <c r="F19" s="31">
        <v>1</v>
      </c>
      <c r="G19" s="31">
        <f t="shared" si="1"/>
        <v>12</v>
      </c>
      <c r="H19" s="166"/>
    </row>
    <row r="20" spans="1:8" ht="15" customHeight="1" x14ac:dyDescent="0.25">
      <c r="A20" s="26"/>
      <c r="B20" s="11" t="s">
        <v>84</v>
      </c>
      <c r="C20" s="31"/>
      <c r="D20" s="31"/>
      <c r="E20" s="31">
        <v>4</v>
      </c>
      <c r="F20" s="31">
        <v>1</v>
      </c>
      <c r="G20" s="31">
        <f t="shared" si="1"/>
        <v>4</v>
      </c>
      <c r="H20" s="51" t="s">
        <v>116</v>
      </c>
    </row>
    <row r="21" spans="1:8" ht="22.5" customHeight="1" x14ac:dyDescent="0.25">
      <c r="A21" s="26"/>
      <c r="B21" s="160" t="s">
        <v>131</v>
      </c>
      <c r="C21" s="31"/>
      <c r="D21" s="31"/>
      <c r="E21" s="31"/>
      <c r="F21" s="31"/>
      <c r="G21" s="31"/>
      <c r="H21" s="191" t="s">
        <v>181</v>
      </c>
    </row>
    <row r="22" spans="1:8" ht="15" customHeight="1" x14ac:dyDescent="0.25">
      <c r="A22" s="26"/>
      <c r="B22" s="11" t="s">
        <v>132</v>
      </c>
      <c r="C22" s="31"/>
      <c r="D22" s="31">
        <v>1</v>
      </c>
      <c r="E22" s="48">
        <v>6</v>
      </c>
      <c r="F22" s="31">
        <v>1</v>
      </c>
      <c r="G22" s="31">
        <f t="shared" si="1"/>
        <v>6</v>
      </c>
      <c r="H22" s="51"/>
    </row>
    <row r="23" spans="1:8" ht="15" customHeight="1" x14ac:dyDescent="0.25">
      <c r="A23" s="26"/>
      <c r="B23" s="11" t="s">
        <v>123</v>
      </c>
      <c r="C23" s="31"/>
      <c r="D23" s="31">
        <v>2</v>
      </c>
      <c r="E23" s="125">
        <v>9</v>
      </c>
      <c r="F23" s="31">
        <v>1</v>
      </c>
      <c r="G23" s="31">
        <f>F23*E23</f>
        <v>9</v>
      </c>
      <c r="H23" s="51" t="s">
        <v>124</v>
      </c>
    </row>
    <row r="24" spans="1:8" ht="15" customHeight="1" thickBot="1" x14ac:dyDescent="0.3">
      <c r="A24" s="26"/>
      <c r="B24" s="161" t="s">
        <v>162</v>
      </c>
      <c r="C24" s="31"/>
      <c r="D24" s="31"/>
      <c r="E24" s="31">
        <v>44</v>
      </c>
      <c r="F24" s="31">
        <v>1</v>
      </c>
      <c r="G24" s="31">
        <f t="shared" si="1"/>
        <v>44</v>
      </c>
      <c r="H24" s="166"/>
    </row>
    <row r="25" spans="1:8" ht="15.75" customHeight="1" thickBot="1" x14ac:dyDescent="0.3">
      <c r="A25" s="30"/>
      <c r="B25" s="13" t="s">
        <v>44</v>
      </c>
      <c r="C25" s="32"/>
      <c r="D25" s="32"/>
      <c r="E25" s="32"/>
      <c r="F25" s="32"/>
      <c r="G25" s="25">
        <f>SUM(G16:G24)</f>
        <v>95</v>
      </c>
      <c r="H25" s="32"/>
    </row>
    <row r="26" spans="1:8" ht="15" customHeight="1" x14ac:dyDescent="0.25">
      <c r="A26" s="26"/>
      <c r="B26" s="24"/>
      <c r="C26" s="41"/>
      <c r="D26" s="41"/>
      <c r="E26" s="41"/>
      <c r="F26" s="41"/>
      <c r="G26" s="41"/>
      <c r="H26" s="49"/>
    </row>
    <row r="27" spans="1:8" ht="15" customHeight="1" thickBot="1" x14ac:dyDescent="0.3">
      <c r="A27" s="11"/>
      <c r="B27" s="11"/>
      <c r="C27" s="31"/>
      <c r="D27" s="31"/>
      <c r="E27" s="31"/>
      <c r="F27" s="31"/>
      <c r="G27" s="31"/>
      <c r="H27" s="49"/>
    </row>
    <row r="28" spans="1:8" ht="15" customHeight="1" thickBot="1" x14ac:dyDescent="0.3">
      <c r="A28" s="10"/>
      <c r="B28" s="13" t="s">
        <v>45</v>
      </c>
      <c r="C28" s="32"/>
      <c r="D28" s="32"/>
      <c r="E28" s="32"/>
      <c r="F28" s="32"/>
      <c r="G28" s="25">
        <f>SUM(G26:G27)</f>
        <v>0</v>
      </c>
      <c r="H28" s="32"/>
    </row>
    <row r="29" spans="1:8" x14ac:dyDescent="0.2">
      <c r="C29" s="42"/>
      <c r="D29" s="42"/>
      <c r="E29" s="42"/>
      <c r="F29" s="42"/>
      <c r="G29" s="42"/>
      <c r="H29" s="42"/>
    </row>
    <row r="30" spans="1:8" x14ac:dyDescent="0.2">
      <c r="C30" s="42"/>
      <c r="D30" s="42"/>
      <c r="E30" s="42"/>
      <c r="F30" s="42"/>
      <c r="G30" s="42"/>
      <c r="H30" s="42"/>
    </row>
    <row r="31" spans="1:8" x14ac:dyDescent="0.2">
      <c r="C31" s="42"/>
      <c r="D31" s="42"/>
      <c r="E31" s="42"/>
      <c r="F31" s="42"/>
      <c r="G31" s="42"/>
      <c r="H31" s="42"/>
    </row>
    <row r="32" spans="1:8" x14ac:dyDescent="0.2">
      <c r="C32" s="42"/>
      <c r="D32" s="42"/>
      <c r="E32" s="42"/>
      <c r="F32" s="42"/>
      <c r="G32" s="42"/>
      <c r="H32" s="42"/>
    </row>
    <row r="33" spans="3:8" x14ac:dyDescent="0.2">
      <c r="C33" s="42"/>
      <c r="D33" s="42"/>
      <c r="E33" s="42"/>
      <c r="F33" s="42"/>
      <c r="G33" s="42"/>
      <c r="H33" s="42"/>
    </row>
    <row r="34" spans="3:8" x14ac:dyDescent="0.2">
      <c r="C34" s="42"/>
      <c r="D34" s="42"/>
      <c r="E34" s="42"/>
      <c r="F34" s="42"/>
      <c r="G34" s="42"/>
      <c r="H34" s="42"/>
    </row>
    <row r="35" spans="3:8" x14ac:dyDescent="0.2">
      <c r="C35" s="42"/>
      <c r="D35" s="42"/>
      <c r="E35" s="42"/>
      <c r="F35" s="42"/>
      <c r="G35" s="42"/>
      <c r="H35" s="42"/>
    </row>
    <row r="36" spans="3:8" x14ac:dyDescent="0.2">
      <c r="C36" s="42"/>
      <c r="D36" s="42"/>
      <c r="E36" s="42"/>
      <c r="F36" s="42"/>
      <c r="G36" s="42"/>
      <c r="H36" s="42"/>
    </row>
    <row r="37" spans="3:8" x14ac:dyDescent="0.2">
      <c r="C37" s="42"/>
      <c r="D37" s="42"/>
      <c r="E37" s="42"/>
      <c r="F37" s="42"/>
      <c r="G37" s="42"/>
      <c r="H37" s="42"/>
    </row>
    <row r="38" spans="3:8" x14ac:dyDescent="0.2">
      <c r="C38" s="42"/>
      <c r="D38" s="42"/>
      <c r="E38" s="42"/>
      <c r="F38" s="42"/>
      <c r="G38" s="42"/>
      <c r="H38" s="42"/>
    </row>
    <row r="39" spans="3:8" x14ac:dyDescent="0.2">
      <c r="C39" s="42"/>
      <c r="D39" s="42"/>
      <c r="E39" s="42"/>
      <c r="F39" s="42"/>
      <c r="G39" s="42"/>
      <c r="H39" s="42"/>
    </row>
    <row r="40" spans="3:8" x14ac:dyDescent="0.2">
      <c r="C40" s="42"/>
      <c r="D40" s="42"/>
      <c r="E40" s="42"/>
      <c r="F40" s="42"/>
      <c r="G40" s="42"/>
      <c r="H40" s="42"/>
    </row>
    <row r="41" spans="3:8" x14ac:dyDescent="0.2">
      <c r="C41" s="42"/>
      <c r="D41" s="42"/>
      <c r="E41" s="42"/>
      <c r="F41" s="42"/>
      <c r="G41" s="42"/>
      <c r="H41" s="42"/>
    </row>
    <row r="42" spans="3:8" x14ac:dyDescent="0.2">
      <c r="C42" s="42"/>
      <c r="D42" s="42"/>
      <c r="E42" s="42"/>
      <c r="F42" s="42"/>
      <c r="G42" s="42"/>
      <c r="H42" s="42"/>
    </row>
    <row r="43" spans="3:8" x14ac:dyDescent="0.2">
      <c r="C43" s="42"/>
      <c r="D43" s="42"/>
      <c r="E43" s="42"/>
      <c r="F43" s="42"/>
      <c r="G43" s="42"/>
      <c r="H43" s="42"/>
    </row>
    <row r="44" spans="3:8" x14ac:dyDescent="0.2">
      <c r="C44" s="42"/>
      <c r="D44" s="42"/>
      <c r="E44" s="42"/>
      <c r="F44" s="42"/>
      <c r="G44" s="42"/>
      <c r="H44" s="42"/>
    </row>
    <row r="45" spans="3:8" x14ac:dyDescent="0.2">
      <c r="C45" s="42"/>
      <c r="D45" s="42"/>
      <c r="E45" s="42"/>
      <c r="F45" s="42"/>
      <c r="G45" s="42"/>
      <c r="H45" s="42"/>
    </row>
    <row r="46" spans="3:8" x14ac:dyDescent="0.2">
      <c r="C46" s="42"/>
      <c r="D46" s="42"/>
      <c r="E46" s="42"/>
      <c r="F46" s="42"/>
      <c r="G46" s="42"/>
      <c r="H46" s="42"/>
    </row>
    <row r="47" spans="3:8" x14ac:dyDescent="0.2">
      <c r="C47" s="42"/>
      <c r="D47" s="42"/>
      <c r="E47" s="42"/>
      <c r="F47" s="42"/>
      <c r="G47" s="42"/>
      <c r="H47" s="42"/>
    </row>
    <row r="48" spans="3:8" x14ac:dyDescent="0.2">
      <c r="C48" s="42"/>
      <c r="D48" s="42"/>
      <c r="E48" s="42"/>
      <c r="F48" s="42"/>
      <c r="G48" s="42"/>
      <c r="H48" s="42"/>
    </row>
    <row r="49" spans="3:8" x14ac:dyDescent="0.2">
      <c r="C49" s="42"/>
      <c r="D49" s="42"/>
      <c r="E49" s="42"/>
      <c r="F49" s="42"/>
      <c r="G49" s="42"/>
      <c r="H49" s="42"/>
    </row>
    <row r="50" spans="3:8" x14ac:dyDescent="0.2">
      <c r="C50" s="42"/>
      <c r="D50" s="42"/>
      <c r="E50" s="42"/>
      <c r="F50" s="42"/>
      <c r="G50" s="42"/>
      <c r="H50" s="42"/>
    </row>
    <row r="51" spans="3:8" x14ac:dyDescent="0.2">
      <c r="C51" s="42"/>
      <c r="D51" s="42"/>
      <c r="E51" s="42"/>
      <c r="F51" s="42"/>
      <c r="G51" s="42"/>
      <c r="H51" s="42"/>
    </row>
    <row r="52" spans="3:8" x14ac:dyDescent="0.2">
      <c r="C52" s="42"/>
      <c r="D52" s="42"/>
      <c r="E52" s="42"/>
      <c r="F52" s="42"/>
      <c r="G52" s="42"/>
      <c r="H52" s="42"/>
    </row>
    <row r="53" spans="3:8" x14ac:dyDescent="0.2">
      <c r="C53" s="42"/>
      <c r="D53" s="42"/>
      <c r="E53" s="42"/>
      <c r="F53" s="42"/>
      <c r="G53" s="42"/>
      <c r="H53" s="42"/>
    </row>
    <row r="54" spans="3:8" x14ac:dyDescent="0.2">
      <c r="C54" s="42"/>
      <c r="D54" s="42"/>
      <c r="E54" s="42"/>
      <c r="F54" s="42"/>
      <c r="G54" s="42"/>
      <c r="H54" s="42"/>
    </row>
    <row r="55" spans="3:8" x14ac:dyDescent="0.2">
      <c r="C55" s="42"/>
      <c r="D55" s="42"/>
      <c r="E55" s="42"/>
      <c r="F55" s="42"/>
      <c r="G55" s="42"/>
      <c r="H55" s="42"/>
    </row>
    <row r="56" spans="3:8" x14ac:dyDescent="0.2">
      <c r="C56" s="42"/>
      <c r="D56" s="42"/>
      <c r="E56" s="42"/>
      <c r="F56" s="42"/>
      <c r="G56" s="42"/>
      <c r="H56" s="42"/>
    </row>
    <row r="57" spans="3:8" x14ac:dyDescent="0.2">
      <c r="C57" s="42"/>
      <c r="D57" s="42"/>
      <c r="E57" s="42"/>
      <c r="F57" s="42"/>
      <c r="G57" s="42"/>
      <c r="H57" s="42"/>
    </row>
    <row r="58" spans="3:8" x14ac:dyDescent="0.2">
      <c r="C58" s="42"/>
      <c r="D58" s="42"/>
      <c r="E58" s="42"/>
      <c r="F58" s="42"/>
      <c r="G58" s="42"/>
      <c r="H58" s="42"/>
    </row>
    <row r="59" spans="3:8" x14ac:dyDescent="0.2">
      <c r="C59" s="42"/>
      <c r="D59" s="42"/>
      <c r="E59" s="42"/>
      <c r="F59" s="42"/>
      <c r="G59" s="42"/>
      <c r="H59" s="42"/>
    </row>
    <row r="60" spans="3:8" x14ac:dyDescent="0.2">
      <c r="C60" s="42"/>
      <c r="D60" s="42"/>
      <c r="E60" s="42"/>
      <c r="F60" s="42"/>
      <c r="G60" s="42"/>
      <c r="H60" s="42"/>
    </row>
    <row r="61" spans="3:8" x14ac:dyDescent="0.2">
      <c r="C61" s="42"/>
      <c r="D61" s="42"/>
      <c r="E61" s="42"/>
      <c r="F61" s="42"/>
      <c r="G61" s="42"/>
      <c r="H61" s="42"/>
    </row>
    <row r="62" spans="3:8" x14ac:dyDescent="0.2">
      <c r="C62" s="42"/>
      <c r="D62" s="42"/>
      <c r="E62" s="42"/>
      <c r="F62" s="42"/>
      <c r="G62" s="42"/>
      <c r="H62" s="42"/>
    </row>
    <row r="63" spans="3:8" x14ac:dyDescent="0.2">
      <c r="C63" s="42"/>
      <c r="D63" s="42"/>
      <c r="E63" s="42"/>
      <c r="F63" s="42"/>
      <c r="G63" s="42"/>
      <c r="H63" s="42"/>
    </row>
    <row r="64" spans="3:8" x14ac:dyDescent="0.2">
      <c r="C64" s="42"/>
      <c r="D64" s="42"/>
      <c r="E64" s="42"/>
      <c r="F64" s="42"/>
      <c r="G64" s="42"/>
      <c r="H64" s="42"/>
    </row>
    <row r="65" spans="3:8" x14ac:dyDescent="0.2">
      <c r="C65" s="42"/>
      <c r="D65" s="42"/>
      <c r="E65" s="42"/>
      <c r="F65" s="42"/>
      <c r="G65" s="42"/>
      <c r="H65" s="42"/>
    </row>
    <row r="66" spans="3:8" x14ac:dyDescent="0.2">
      <c r="C66" s="42"/>
      <c r="D66" s="42"/>
      <c r="E66" s="42"/>
      <c r="F66" s="42"/>
      <c r="G66" s="42"/>
      <c r="H66" s="42"/>
    </row>
    <row r="67" spans="3:8" x14ac:dyDescent="0.2">
      <c r="C67" s="42"/>
      <c r="D67" s="42"/>
      <c r="E67" s="42"/>
      <c r="F67" s="42"/>
      <c r="G67" s="42"/>
      <c r="H67" s="42"/>
    </row>
    <row r="68" spans="3:8" x14ac:dyDescent="0.2">
      <c r="C68" s="42"/>
      <c r="D68" s="42"/>
      <c r="E68" s="42"/>
      <c r="F68" s="42"/>
      <c r="G68" s="42"/>
      <c r="H68" s="42"/>
    </row>
    <row r="69" spans="3:8" x14ac:dyDescent="0.2">
      <c r="C69" s="42"/>
      <c r="D69" s="42"/>
      <c r="E69" s="42"/>
      <c r="F69" s="42"/>
      <c r="G69" s="42"/>
      <c r="H69" s="42"/>
    </row>
    <row r="70" spans="3:8" x14ac:dyDescent="0.2">
      <c r="C70" s="42"/>
      <c r="D70" s="42"/>
      <c r="E70" s="42"/>
      <c r="F70" s="42"/>
      <c r="G70" s="42"/>
      <c r="H70" s="42"/>
    </row>
    <row r="71" spans="3:8" x14ac:dyDescent="0.2">
      <c r="C71" s="42"/>
      <c r="D71" s="42"/>
      <c r="E71" s="42"/>
      <c r="F71" s="42"/>
      <c r="G71" s="42"/>
      <c r="H71" s="42"/>
    </row>
    <row r="72" spans="3:8" x14ac:dyDescent="0.2">
      <c r="C72" s="42"/>
      <c r="D72" s="42"/>
      <c r="E72" s="42"/>
      <c r="F72" s="42"/>
      <c r="G72" s="42"/>
      <c r="H72" s="42"/>
    </row>
    <row r="73" spans="3:8" x14ac:dyDescent="0.2">
      <c r="C73" s="42"/>
      <c r="D73" s="42"/>
      <c r="E73" s="42"/>
      <c r="F73" s="42"/>
      <c r="G73" s="42"/>
      <c r="H73" s="42"/>
    </row>
    <row r="74" spans="3:8" x14ac:dyDescent="0.2">
      <c r="C74" s="42"/>
      <c r="D74" s="42"/>
      <c r="E74" s="42"/>
      <c r="F74" s="42"/>
      <c r="G74" s="42"/>
      <c r="H74" s="42"/>
    </row>
    <row r="75" spans="3:8" x14ac:dyDescent="0.2">
      <c r="C75" s="42"/>
      <c r="D75" s="42"/>
      <c r="E75" s="42"/>
      <c r="F75" s="42"/>
      <c r="G75" s="42"/>
      <c r="H75" s="42"/>
    </row>
    <row r="76" spans="3:8" x14ac:dyDescent="0.2">
      <c r="C76" s="42"/>
      <c r="D76" s="42"/>
      <c r="E76" s="42"/>
      <c r="F76" s="42"/>
      <c r="G76" s="42"/>
      <c r="H76" s="42"/>
    </row>
    <row r="77" spans="3:8" x14ac:dyDescent="0.2">
      <c r="C77" s="42"/>
      <c r="D77" s="42"/>
      <c r="E77" s="42"/>
      <c r="F77" s="42"/>
      <c r="G77" s="42"/>
      <c r="H77" s="42"/>
    </row>
    <row r="78" spans="3:8" x14ac:dyDescent="0.2">
      <c r="C78" s="42"/>
      <c r="D78" s="42"/>
      <c r="E78" s="42"/>
      <c r="F78" s="42"/>
      <c r="G78" s="42"/>
      <c r="H78" s="42"/>
    </row>
    <row r="79" spans="3:8" x14ac:dyDescent="0.2">
      <c r="C79" s="42"/>
      <c r="D79" s="42"/>
      <c r="E79" s="42"/>
      <c r="F79" s="42"/>
      <c r="G79" s="42"/>
      <c r="H79" s="42"/>
    </row>
    <row r="80" spans="3:8" x14ac:dyDescent="0.2">
      <c r="C80" s="42"/>
      <c r="D80" s="42"/>
      <c r="E80" s="42"/>
      <c r="F80" s="42"/>
      <c r="G80" s="42"/>
      <c r="H80" s="42"/>
    </row>
    <row r="81" spans="3:8" x14ac:dyDescent="0.2">
      <c r="C81" s="42"/>
      <c r="D81" s="42"/>
      <c r="E81" s="42"/>
      <c r="F81" s="42"/>
      <c r="G81" s="42"/>
      <c r="H81" s="42"/>
    </row>
    <row r="82" spans="3:8" x14ac:dyDescent="0.2">
      <c r="C82" s="42"/>
      <c r="D82" s="42"/>
      <c r="E82" s="42"/>
      <c r="F82" s="42"/>
      <c r="G82" s="42"/>
      <c r="H82" s="42"/>
    </row>
    <row r="83" spans="3:8" x14ac:dyDescent="0.2">
      <c r="C83" s="42"/>
      <c r="D83" s="42"/>
      <c r="E83" s="42"/>
      <c r="F83" s="42"/>
      <c r="G83" s="42"/>
      <c r="H83" s="42"/>
    </row>
    <row r="84" spans="3:8" x14ac:dyDescent="0.2">
      <c r="C84" s="42"/>
      <c r="D84" s="42"/>
      <c r="E84" s="42"/>
      <c r="F84" s="42"/>
      <c r="G84" s="42"/>
      <c r="H84" s="42"/>
    </row>
    <row r="85" spans="3:8" x14ac:dyDescent="0.2">
      <c r="C85" s="42"/>
      <c r="D85" s="42"/>
      <c r="E85" s="42"/>
      <c r="F85" s="42"/>
      <c r="G85" s="42"/>
      <c r="H85" s="42"/>
    </row>
    <row r="86" spans="3:8" x14ac:dyDescent="0.2">
      <c r="C86" s="42"/>
      <c r="D86" s="42"/>
      <c r="E86" s="42"/>
      <c r="F86" s="42"/>
      <c r="G86" s="42"/>
      <c r="H86" s="42"/>
    </row>
    <row r="87" spans="3:8" x14ac:dyDescent="0.2">
      <c r="C87" s="42"/>
      <c r="D87" s="42"/>
      <c r="E87" s="42"/>
      <c r="F87" s="42"/>
      <c r="G87" s="42"/>
      <c r="H87" s="42"/>
    </row>
    <row r="88" spans="3:8" x14ac:dyDescent="0.2">
      <c r="C88" s="42"/>
      <c r="D88" s="42"/>
      <c r="E88" s="42"/>
      <c r="F88" s="42"/>
      <c r="G88" s="42"/>
      <c r="H88" s="42"/>
    </row>
    <row r="89" spans="3:8" x14ac:dyDescent="0.2">
      <c r="C89" s="42"/>
      <c r="D89" s="42"/>
      <c r="E89" s="42"/>
      <c r="F89" s="42"/>
      <c r="G89" s="42"/>
      <c r="H89" s="42"/>
    </row>
    <row r="90" spans="3:8" x14ac:dyDescent="0.2">
      <c r="C90" s="42"/>
      <c r="D90" s="42"/>
      <c r="E90" s="42"/>
      <c r="F90" s="42"/>
      <c r="G90" s="42"/>
      <c r="H90" s="42"/>
    </row>
    <row r="91" spans="3:8" x14ac:dyDescent="0.2">
      <c r="C91" s="42"/>
      <c r="D91" s="42"/>
      <c r="E91" s="42"/>
      <c r="F91" s="42"/>
      <c r="G91" s="42"/>
      <c r="H91" s="42"/>
    </row>
    <row r="92" spans="3:8" x14ac:dyDescent="0.2">
      <c r="C92" s="42"/>
      <c r="D92" s="42"/>
      <c r="E92" s="42"/>
      <c r="F92" s="42"/>
      <c r="G92" s="42"/>
      <c r="H92" s="42"/>
    </row>
    <row r="93" spans="3:8" x14ac:dyDescent="0.2">
      <c r="C93" s="42"/>
      <c r="D93" s="42"/>
      <c r="E93" s="42"/>
      <c r="F93" s="42"/>
      <c r="G93" s="42"/>
      <c r="H93" s="42"/>
    </row>
    <row r="94" spans="3:8" x14ac:dyDescent="0.2">
      <c r="C94" s="42"/>
      <c r="D94" s="42"/>
      <c r="E94" s="42"/>
      <c r="F94" s="42"/>
      <c r="G94" s="42"/>
      <c r="H94" s="42"/>
    </row>
    <row r="95" spans="3:8" x14ac:dyDescent="0.2">
      <c r="C95" s="42"/>
      <c r="D95" s="42"/>
      <c r="E95" s="42"/>
      <c r="F95" s="42"/>
      <c r="G95" s="42"/>
      <c r="H95" s="42"/>
    </row>
    <row r="96" spans="3:8" x14ac:dyDescent="0.2">
      <c r="C96" s="42"/>
      <c r="D96" s="42"/>
      <c r="E96" s="42"/>
      <c r="F96" s="42"/>
      <c r="G96" s="42"/>
      <c r="H96" s="42"/>
    </row>
    <row r="97" spans="3:8" x14ac:dyDescent="0.2">
      <c r="C97" s="42"/>
      <c r="D97" s="42"/>
      <c r="E97" s="42"/>
      <c r="F97" s="42"/>
      <c r="G97" s="42"/>
      <c r="H97" s="42"/>
    </row>
    <row r="98" spans="3:8" x14ac:dyDescent="0.2">
      <c r="C98" s="42"/>
      <c r="D98" s="42"/>
      <c r="E98" s="42"/>
      <c r="F98" s="42"/>
      <c r="G98" s="42"/>
      <c r="H98" s="42"/>
    </row>
    <row r="99" spans="3:8" x14ac:dyDescent="0.2">
      <c r="C99" s="42"/>
      <c r="D99" s="42"/>
      <c r="E99" s="42"/>
      <c r="F99" s="42"/>
      <c r="G99" s="42"/>
      <c r="H99" s="42"/>
    </row>
    <row r="100" spans="3:8" x14ac:dyDescent="0.2">
      <c r="C100" s="42"/>
      <c r="D100" s="42"/>
      <c r="E100" s="42"/>
      <c r="F100" s="42"/>
      <c r="G100" s="42"/>
      <c r="H100" s="42"/>
    </row>
    <row r="101" spans="3:8" x14ac:dyDescent="0.2">
      <c r="C101" s="42"/>
      <c r="D101" s="42"/>
      <c r="E101" s="42"/>
      <c r="F101" s="42"/>
      <c r="G101" s="42"/>
      <c r="H101" s="42"/>
    </row>
    <row r="102" spans="3:8" x14ac:dyDescent="0.2">
      <c r="C102" s="42"/>
      <c r="D102" s="42"/>
      <c r="E102" s="42"/>
      <c r="F102" s="42"/>
      <c r="G102" s="42"/>
      <c r="H102" s="42"/>
    </row>
    <row r="103" spans="3:8" x14ac:dyDescent="0.2">
      <c r="C103" s="42"/>
      <c r="D103" s="42"/>
      <c r="E103" s="42"/>
      <c r="F103" s="42"/>
      <c r="G103" s="42"/>
      <c r="H103" s="42"/>
    </row>
    <row r="104" spans="3:8" x14ac:dyDescent="0.2">
      <c r="C104" s="42"/>
      <c r="D104" s="42"/>
      <c r="E104" s="42"/>
      <c r="F104" s="42"/>
      <c r="G104" s="42"/>
      <c r="H104" s="42"/>
    </row>
    <row r="105" spans="3:8" x14ac:dyDescent="0.2">
      <c r="C105" s="42"/>
      <c r="D105" s="42"/>
      <c r="E105" s="42"/>
      <c r="F105" s="42"/>
      <c r="G105" s="42"/>
      <c r="H105" s="42"/>
    </row>
    <row r="106" spans="3:8" x14ac:dyDescent="0.2">
      <c r="C106" s="42"/>
      <c r="D106" s="42"/>
      <c r="E106" s="42"/>
      <c r="F106" s="42"/>
      <c r="G106" s="42"/>
      <c r="H106" s="42"/>
    </row>
    <row r="107" spans="3:8" x14ac:dyDescent="0.2">
      <c r="C107" s="42"/>
      <c r="D107" s="42"/>
      <c r="E107" s="42"/>
      <c r="F107" s="42"/>
      <c r="G107" s="42"/>
      <c r="H107" s="42"/>
    </row>
    <row r="108" spans="3:8" x14ac:dyDescent="0.2">
      <c r="C108" s="42"/>
      <c r="D108" s="42"/>
      <c r="E108" s="42"/>
      <c r="F108" s="42"/>
      <c r="G108" s="42"/>
      <c r="H108" s="42"/>
    </row>
    <row r="109" spans="3:8" x14ac:dyDescent="0.2">
      <c r="C109" s="42"/>
      <c r="D109" s="42"/>
      <c r="E109" s="42"/>
      <c r="F109" s="42"/>
      <c r="G109" s="42"/>
      <c r="H109" s="42"/>
    </row>
    <row r="110" spans="3:8" x14ac:dyDescent="0.2">
      <c r="C110" s="42"/>
      <c r="D110" s="42"/>
      <c r="E110" s="42"/>
      <c r="F110" s="42"/>
      <c r="G110" s="42"/>
      <c r="H110" s="42"/>
    </row>
    <row r="111" spans="3:8" x14ac:dyDescent="0.2">
      <c r="C111" s="42"/>
      <c r="D111" s="42"/>
      <c r="E111" s="42"/>
      <c r="F111" s="42"/>
      <c r="G111" s="42"/>
      <c r="H111" s="42"/>
    </row>
    <row r="112" spans="3:8" x14ac:dyDescent="0.2">
      <c r="C112" s="42"/>
      <c r="D112" s="42"/>
      <c r="E112" s="42"/>
      <c r="F112" s="42"/>
      <c r="G112" s="42"/>
      <c r="H112" s="42"/>
    </row>
    <row r="113" spans="3:8" x14ac:dyDescent="0.2">
      <c r="C113" s="42"/>
      <c r="D113" s="42"/>
      <c r="E113" s="42"/>
      <c r="F113" s="42"/>
      <c r="G113" s="42"/>
      <c r="H113" s="42"/>
    </row>
    <row r="114" spans="3:8" x14ac:dyDescent="0.2">
      <c r="C114" s="42"/>
      <c r="D114" s="42"/>
      <c r="E114" s="42"/>
      <c r="F114" s="42"/>
      <c r="G114" s="42"/>
      <c r="H114" s="42"/>
    </row>
    <row r="115" spans="3:8" x14ac:dyDescent="0.2">
      <c r="C115" s="42"/>
      <c r="D115" s="42"/>
      <c r="E115" s="42"/>
      <c r="F115" s="42"/>
      <c r="G115" s="42"/>
      <c r="H115" s="42"/>
    </row>
    <row r="116" spans="3:8" x14ac:dyDescent="0.2">
      <c r="C116" s="42"/>
      <c r="D116" s="42"/>
      <c r="E116" s="42"/>
      <c r="F116" s="42"/>
      <c r="G116" s="42"/>
      <c r="H116" s="42"/>
    </row>
    <row r="117" spans="3:8" x14ac:dyDescent="0.2">
      <c r="C117" s="42"/>
      <c r="D117" s="42"/>
      <c r="E117" s="42"/>
      <c r="F117" s="42"/>
      <c r="G117" s="42"/>
      <c r="H117" s="42"/>
    </row>
    <row r="118" spans="3:8" x14ac:dyDescent="0.2">
      <c r="C118" s="42"/>
      <c r="D118" s="42"/>
      <c r="E118" s="42"/>
      <c r="F118" s="42"/>
      <c r="G118" s="42"/>
      <c r="H118" s="42"/>
    </row>
    <row r="119" spans="3:8" x14ac:dyDescent="0.2">
      <c r="C119" s="42"/>
      <c r="D119" s="42"/>
      <c r="E119" s="42"/>
      <c r="F119" s="42"/>
      <c r="G119" s="42"/>
      <c r="H119" s="42"/>
    </row>
    <row r="120" spans="3:8" x14ac:dyDescent="0.2">
      <c r="C120" s="42"/>
      <c r="D120" s="42"/>
      <c r="E120" s="42"/>
      <c r="F120" s="42"/>
      <c r="G120" s="42"/>
      <c r="H120" s="42"/>
    </row>
    <row r="121" spans="3:8" x14ac:dyDescent="0.2">
      <c r="C121" s="42"/>
      <c r="D121" s="42"/>
      <c r="E121" s="42"/>
      <c r="F121" s="42"/>
      <c r="G121" s="42"/>
      <c r="H121" s="42"/>
    </row>
    <row r="122" spans="3:8" x14ac:dyDescent="0.2">
      <c r="C122" s="42"/>
      <c r="D122" s="42"/>
      <c r="E122" s="42"/>
      <c r="F122" s="42"/>
      <c r="G122" s="42"/>
      <c r="H122" s="42"/>
    </row>
    <row r="123" spans="3:8" x14ac:dyDescent="0.2">
      <c r="C123" s="42"/>
      <c r="D123" s="42"/>
      <c r="E123" s="42"/>
      <c r="F123" s="42"/>
      <c r="G123" s="42"/>
      <c r="H123" s="42"/>
    </row>
    <row r="124" spans="3:8" x14ac:dyDescent="0.2">
      <c r="C124" s="42"/>
      <c r="D124" s="42"/>
      <c r="E124" s="42"/>
      <c r="F124" s="42"/>
      <c r="G124" s="42"/>
      <c r="H124" s="42"/>
    </row>
    <row r="125" spans="3:8" x14ac:dyDescent="0.2">
      <c r="C125" s="42"/>
      <c r="D125" s="42"/>
      <c r="E125" s="42"/>
      <c r="F125" s="42"/>
      <c r="G125" s="42"/>
      <c r="H125" s="42"/>
    </row>
    <row r="126" spans="3:8" x14ac:dyDescent="0.2">
      <c r="C126" s="42"/>
      <c r="D126" s="42"/>
      <c r="E126" s="42"/>
      <c r="F126" s="42"/>
      <c r="G126" s="42"/>
      <c r="H126" s="42"/>
    </row>
    <row r="127" spans="3:8" x14ac:dyDescent="0.2">
      <c r="C127" s="42"/>
      <c r="D127" s="42"/>
      <c r="E127" s="42"/>
      <c r="F127" s="42"/>
      <c r="G127" s="42"/>
      <c r="H127" s="42"/>
    </row>
    <row r="128" spans="3:8" x14ac:dyDescent="0.2">
      <c r="C128" s="42"/>
      <c r="D128" s="42"/>
      <c r="E128" s="42"/>
      <c r="F128" s="42"/>
      <c r="G128" s="42"/>
      <c r="H128" s="42"/>
    </row>
    <row r="129" spans="3:8" x14ac:dyDescent="0.2">
      <c r="C129" s="42"/>
      <c r="D129" s="42"/>
      <c r="E129" s="42"/>
      <c r="F129" s="42"/>
      <c r="G129" s="42"/>
      <c r="H129" s="42"/>
    </row>
    <row r="130" spans="3:8" x14ac:dyDescent="0.2">
      <c r="C130" s="42"/>
      <c r="D130" s="42"/>
      <c r="E130" s="42"/>
      <c r="F130" s="42"/>
      <c r="G130" s="42"/>
      <c r="H130" s="42"/>
    </row>
    <row r="131" spans="3:8" x14ac:dyDescent="0.2">
      <c r="C131" s="42"/>
      <c r="D131" s="42"/>
      <c r="E131" s="42"/>
      <c r="F131" s="42"/>
      <c r="G131" s="42"/>
      <c r="H131" s="42"/>
    </row>
    <row r="132" spans="3:8" x14ac:dyDescent="0.2">
      <c r="C132" s="42"/>
      <c r="D132" s="42"/>
      <c r="E132" s="42"/>
      <c r="F132" s="42"/>
      <c r="G132" s="42"/>
      <c r="H132" s="42"/>
    </row>
    <row r="133" spans="3:8" x14ac:dyDescent="0.2">
      <c r="C133" s="42"/>
      <c r="D133" s="42"/>
      <c r="E133" s="42"/>
      <c r="F133" s="42"/>
      <c r="G133" s="42"/>
      <c r="H133" s="42"/>
    </row>
    <row r="134" spans="3:8" x14ac:dyDescent="0.2">
      <c r="C134" s="42"/>
      <c r="D134" s="42"/>
      <c r="E134" s="42"/>
      <c r="F134" s="42"/>
      <c r="G134" s="42"/>
      <c r="H134" s="42"/>
    </row>
    <row r="135" spans="3:8" x14ac:dyDescent="0.2">
      <c r="C135" s="42"/>
      <c r="D135" s="42"/>
      <c r="E135" s="42"/>
      <c r="F135" s="42"/>
      <c r="G135" s="42"/>
      <c r="H135" s="42"/>
    </row>
    <row r="136" spans="3:8" x14ac:dyDescent="0.2">
      <c r="C136" s="42"/>
      <c r="D136" s="42"/>
      <c r="E136" s="42"/>
      <c r="F136" s="42"/>
      <c r="G136" s="42"/>
      <c r="H136" s="42"/>
    </row>
    <row r="137" spans="3:8" x14ac:dyDescent="0.2">
      <c r="C137" s="42"/>
      <c r="D137" s="42"/>
      <c r="E137" s="42"/>
      <c r="F137" s="42"/>
      <c r="G137" s="42"/>
      <c r="H137" s="42"/>
    </row>
    <row r="138" spans="3:8" x14ac:dyDescent="0.2">
      <c r="C138" s="42"/>
      <c r="D138" s="42"/>
      <c r="E138" s="42"/>
      <c r="F138" s="42"/>
      <c r="G138" s="42"/>
      <c r="H138" s="42"/>
    </row>
    <row r="139" spans="3:8" x14ac:dyDescent="0.2">
      <c r="C139" s="42"/>
      <c r="D139" s="42"/>
      <c r="E139" s="42"/>
      <c r="F139" s="42"/>
      <c r="G139" s="42"/>
      <c r="H139" s="42"/>
    </row>
    <row r="140" spans="3:8" x14ac:dyDescent="0.2">
      <c r="C140" s="42"/>
      <c r="D140" s="42"/>
      <c r="E140" s="42"/>
      <c r="F140" s="42"/>
      <c r="G140" s="42"/>
      <c r="H140" s="42"/>
    </row>
    <row r="141" spans="3:8" x14ac:dyDescent="0.2">
      <c r="C141" s="42"/>
      <c r="D141" s="42"/>
      <c r="E141" s="42"/>
      <c r="F141" s="42"/>
      <c r="G141" s="42"/>
      <c r="H141" s="42"/>
    </row>
    <row r="142" spans="3:8" x14ac:dyDescent="0.2">
      <c r="C142" s="42"/>
      <c r="D142" s="42"/>
      <c r="E142" s="42"/>
      <c r="F142" s="42"/>
      <c r="G142" s="42"/>
      <c r="H142" s="42"/>
    </row>
    <row r="143" spans="3:8" x14ac:dyDescent="0.2">
      <c r="C143" s="42"/>
      <c r="D143" s="42"/>
      <c r="E143" s="42"/>
      <c r="F143" s="42"/>
      <c r="G143" s="42"/>
      <c r="H143" s="42"/>
    </row>
    <row r="144" spans="3:8" x14ac:dyDescent="0.2">
      <c r="C144" s="42"/>
      <c r="D144" s="42"/>
      <c r="E144" s="42"/>
      <c r="F144" s="42"/>
      <c r="G144" s="42"/>
      <c r="H144" s="42"/>
    </row>
    <row r="145" spans="3:8" x14ac:dyDescent="0.2">
      <c r="C145" s="42"/>
      <c r="D145" s="42"/>
      <c r="E145" s="42"/>
      <c r="F145" s="42"/>
      <c r="G145" s="42"/>
      <c r="H145" s="42"/>
    </row>
    <row r="146" spans="3:8" x14ac:dyDescent="0.2">
      <c r="C146" s="42"/>
      <c r="D146" s="42"/>
      <c r="E146" s="42"/>
      <c r="F146" s="42"/>
      <c r="G146" s="42"/>
      <c r="H146" s="42"/>
    </row>
    <row r="147" spans="3:8" x14ac:dyDescent="0.2">
      <c r="C147" s="42"/>
      <c r="D147" s="42"/>
      <c r="E147" s="42"/>
      <c r="F147" s="42"/>
      <c r="G147" s="42"/>
      <c r="H147" s="42"/>
    </row>
    <row r="148" spans="3:8" x14ac:dyDescent="0.2">
      <c r="C148" s="42"/>
      <c r="D148" s="42"/>
      <c r="E148" s="42"/>
      <c r="F148" s="42"/>
      <c r="G148" s="42"/>
      <c r="H148" s="42"/>
    </row>
    <row r="149" spans="3:8" x14ac:dyDescent="0.2">
      <c r="C149" s="42"/>
      <c r="D149" s="42"/>
      <c r="E149" s="42"/>
      <c r="F149" s="42"/>
      <c r="G149" s="42"/>
      <c r="H149" s="42"/>
    </row>
    <row r="150" spans="3:8" x14ac:dyDescent="0.2">
      <c r="C150" s="42"/>
      <c r="D150" s="42"/>
      <c r="E150" s="42"/>
      <c r="F150" s="42"/>
      <c r="G150" s="42"/>
      <c r="H150" s="42"/>
    </row>
    <row r="151" spans="3:8" x14ac:dyDescent="0.2">
      <c r="C151" s="42"/>
      <c r="D151" s="42"/>
      <c r="E151" s="42"/>
      <c r="F151" s="42"/>
      <c r="G151" s="42"/>
      <c r="H151" s="42"/>
    </row>
    <row r="152" spans="3:8" x14ac:dyDescent="0.2">
      <c r="C152" s="42"/>
      <c r="D152" s="42"/>
      <c r="E152" s="42"/>
      <c r="F152" s="42"/>
      <c r="G152" s="42"/>
      <c r="H152" s="42"/>
    </row>
    <row r="153" spans="3:8" x14ac:dyDescent="0.2">
      <c r="C153" s="42"/>
      <c r="D153" s="42"/>
      <c r="E153" s="42"/>
      <c r="F153" s="42"/>
      <c r="G153" s="42"/>
      <c r="H153" s="42"/>
    </row>
    <row r="154" spans="3:8" x14ac:dyDescent="0.2">
      <c r="C154" s="42"/>
      <c r="D154" s="42"/>
      <c r="E154" s="42"/>
      <c r="F154" s="42"/>
      <c r="G154" s="42"/>
      <c r="H154" s="42"/>
    </row>
    <row r="155" spans="3:8" x14ac:dyDescent="0.2">
      <c r="C155" s="42"/>
      <c r="D155" s="42"/>
      <c r="E155" s="42"/>
      <c r="F155" s="42"/>
      <c r="G155" s="42"/>
      <c r="H155" s="42"/>
    </row>
    <row r="156" spans="3:8" x14ac:dyDescent="0.2">
      <c r="C156" s="42"/>
      <c r="D156" s="42"/>
      <c r="E156" s="42"/>
      <c r="F156" s="42"/>
      <c r="G156" s="42"/>
      <c r="H156" s="42"/>
    </row>
    <row r="157" spans="3:8" x14ac:dyDescent="0.2">
      <c r="C157" s="42"/>
      <c r="D157" s="42"/>
      <c r="E157" s="42"/>
      <c r="F157" s="42"/>
      <c r="G157" s="42"/>
      <c r="H157" s="42"/>
    </row>
    <row r="158" spans="3:8" x14ac:dyDescent="0.2">
      <c r="C158" s="42"/>
      <c r="D158" s="42"/>
      <c r="E158" s="42"/>
      <c r="F158" s="42"/>
      <c r="G158" s="42"/>
      <c r="H158" s="42"/>
    </row>
    <row r="159" spans="3:8" x14ac:dyDescent="0.2">
      <c r="C159" s="42"/>
      <c r="D159" s="42"/>
      <c r="E159" s="42"/>
      <c r="F159" s="42"/>
      <c r="G159" s="42"/>
      <c r="H159" s="42"/>
    </row>
    <row r="160" spans="3:8" x14ac:dyDescent="0.2">
      <c r="C160" s="42"/>
      <c r="D160" s="42"/>
      <c r="E160" s="42"/>
      <c r="F160" s="42"/>
      <c r="G160" s="42"/>
      <c r="H160" s="42"/>
    </row>
    <row r="161" spans="3:8" x14ac:dyDescent="0.2">
      <c r="C161" s="42"/>
      <c r="D161" s="42"/>
      <c r="E161" s="42"/>
      <c r="F161" s="42"/>
      <c r="G161" s="42"/>
      <c r="H161" s="42"/>
    </row>
    <row r="162" spans="3:8" x14ac:dyDescent="0.2">
      <c r="C162" s="42"/>
      <c r="D162" s="42"/>
      <c r="E162" s="42"/>
      <c r="F162" s="42"/>
      <c r="G162" s="42"/>
      <c r="H162" s="42"/>
    </row>
    <row r="163" spans="3:8" x14ac:dyDescent="0.2">
      <c r="C163" s="42"/>
      <c r="D163" s="42"/>
      <c r="E163" s="42"/>
      <c r="F163" s="42"/>
      <c r="G163" s="42"/>
      <c r="H163" s="42"/>
    </row>
    <row r="164" spans="3:8" x14ac:dyDescent="0.2">
      <c r="C164" s="42"/>
      <c r="D164" s="42"/>
      <c r="E164" s="42"/>
      <c r="F164" s="42"/>
      <c r="G164" s="42"/>
      <c r="H164" s="42"/>
    </row>
    <row r="165" spans="3:8" x14ac:dyDescent="0.2">
      <c r="C165" s="42"/>
      <c r="D165" s="42"/>
      <c r="E165" s="42"/>
      <c r="F165" s="42"/>
      <c r="G165" s="42"/>
      <c r="H165" s="42"/>
    </row>
    <row r="166" spans="3:8" x14ac:dyDescent="0.2">
      <c r="C166" s="42"/>
      <c r="D166" s="42"/>
      <c r="E166" s="42"/>
      <c r="F166" s="42"/>
      <c r="G166" s="42"/>
      <c r="H166" s="42"/>
    </row>
    <row r="167" spans="3:8" x14ac:dyDescent="0.2">
      <c r="C167" s="42"/>
      <c r="D167" s="42"/>
      <c r="E167" s="42"/>
      <c r="F167" s="42"/>
      <c r="G167" s="42"/>
      <c r="H167" s="42"/>
    </row>
    <row r="168" spans="3:8" x14ac:dyDescent="0.2">
      <c r="C168" s="42"/>
      <c r="D168" s="42"/>
      <c r="E168" s="42"/>
      <c r="F168" s="42"/>
      <c r="G168" s="42"/>
      <c r="H168" s="42"/>
    </row>
    <row r="169" spans="3:8" x14ac:dyDescent="0.2">
      <c r="C169" s="42"/>
      <c r="D169" s="42"/>
      <c r="E169" s="42"/>
      <c r="F169" s="42"/>
      <c r="G169" s="42"/>
      <c r="H169" s="42"/>
    </row>
    <row r="170" spans="3:8" x14ac:dyDescent="0.2">
      <c r="C170" s="42"/>
      <c r="D170" s="42"/>
      <c r="E170" s="42"/>
      <c r="F170" s="42"/>
      <c r="G170" s="42"/>
      <c r="H170" s="42"/>
    </row>
    <row r="171" spans="3:8" x14ac:dyDescent="0.2">
      <c r="C171" s="42"/>
      <c r="D171" s="42"/>
      <c r="E171" s="42"/>
      <c r="F171" s="42"/>
      <c r="G171" s="42"/>
      <c r="H171" s="42"/>
    </row>
    <row r="172" spans="3:8" x14ac:dyDescent="0.2">
      <c r="C172" s="42"/>
      <c r="D172" s="42"/>
      <c r="E172" s="42"/>
      <c r="F172" s="42"/>
      <c r="G172" s="42"/>
      <c r="H172" s="42"/>
    </row>
    <row r="173" spans="3:8" x14ac:dyDescent="0.2">
      <c r="C173" s="42"/>
      <c r="D173" s="42"/>
      <c r="E173" s="42"/>
      <c r="F173" s="42"/>
      <c r="G173" s="42"/>
      <c r="H173" s="42"/>
    </row>
    <row r="174" spans="3:8" x14ac:dyDescent="0.2">
      <c r="C174" s="42"/>
      <c r="D174" s="42"/>
      <c r="E174" s="42"/>
      <c r="F174" s="42"/>
      <c r="G174" s="42"/>
      <c r="H174" s="42"/>
    </row>
    <row r="175" spans="3:8" x14ac:dyDescent="0.2">
      <c r="C175" s="42"/>
      <c r="D175" s="42"/>
      <c r="E175" s="42"/>
      <c r="F175" s="42"/>
      <c r="G175" s="42"/>
      <c r="H175" s="42"/>
    </row>
    <row r="176" spans="3:8" x14ac:dyDescent="0.2">
      <c r="C176" s="42"/>
      <c r="D176" s="42"/>
      <c r="E176" s="42"/>
      <c r="F176" s="42"/>
      <c r="G176" s="42"/>
      <c r="H176" s="42"/>
    </row>
    <row r="177" spans="3:8" x14ac:dyDescent="0.2">
      <c r="C177" s="42"/>
      <c r="D177" s="42"/>
      <c r="E177" s="42"/>
      <c r="F177" s="42"/>
      <c r="G177" s="42"/>
      <c r="H177" s="42"/>
    </row>
    <row r="178" spans="3:8" x14ac:dyDescent="0.2">
      <c r="C178" s="42"/>
      <c r="D178" s="42"/>
      <c r="E178" s="42"/>
      <c r="F178" s="42"/>
      <c r="G178" s="42"/>
      <c r="H178" s="42"/>
    </row>
    <row r="179" spans="3:8" x14ac:dyDescent="0.2">
      <c r="C179" s="42"/>
      <c r="D179" s="42"/>
      <c r="E179" s="42"/>
      <c r="F179" s="42"/>
      <c r="G179" s="42"/>
      <c r="H179" s="42"/>
    </row>
    <row r="180" spans="3:8" x14ac:dyDescent="0.2">
      <c r="C180" s="42"/>
      <c r="D180" s="42"/>
      <c r="E180" s="42"/>
      <c r="F180" s="42"/>
      <c r="G180" s="42"/>
      <c r="H180" s="42"/>
    </row>
    <row r="181" spans="3:8" x14ac:dyDescent="0.2">
      <c r="C181" s="42"/>
      <c r="D181" s="42"/>
      <c r="E181" s="42"/>
      <c r="F181" s="42"/>
      <c r="G181" s="42"/>
      <c r="H181" s="42"/>
    </row>
    <row r="182" spans="3:8" x14ac:dyDescent="0.2">
      <c r="C182" s="42"/>
      <c r="D182" s="42"/>
      <c r="E182" s="42"/>
      <c r="F182" s="42"/>
      <c r="G182" s="42"/>
      <c r="H182" s="42"/>
    </row>
    <row r="183" spans="3:8" x14ac:dyDescent="0.2">
      <c r="C183" s="42"/>
      <c r="D183" s="42"/>
      <c r="E183" s="42"/>
      <c r="F183" s="42"/>
      <c r="G183" s="42"/>
      <c r="H183" s="42"/>
    </row>
    <row r="184" spans="3:8" x14ac:dyDescent="0.2">
      <c r="C184" s="42"/>
      <c r="D184" s="42"/>
      <c r="E184" s="42"/>
      <c r="F184" s="42"/>
      <c r="G184" s="42"/>
      <c r="H184" s="42"/>
    </row>
    <row r="185" spans="3:8" x14ac:dyDescent="0.2">
      <c r="C185" s="42"/>
      <c r="D185" s="42"/>
      <c r="E185" s="42"/>
      <c r="F185" s="42"/>
      <c r="G185" s="42"/>
      <c r="H185" s="42"/>
    </row>
    <row r="186" spans="3:8" x14ac:dyDescent="0.2">
      <c r="C186" s="42"/>
      <c r="D186" s="42"/>
      <c r="E186" s="42"/>
      <c r="F186" s="42"/>
      <c r="G186" s="42"/>
      <c r="H186" s="42"/>
    </row>
    <row r="187" spans="3:8" x14ac:dyDescent="0.2">
      <c r="C187" s="42"/>
      <c r="D187" s="42"/>
      <c r="E187" s="42"/>
      <c r="F187" s="42"/>
      <c r="G187" s="42"/>
      <c r="H187" s="42"/>
    </row>
    <row r="188" spans="3:8" x14ac:dyDescent="0.2">
      <c r="C188" s="42"/>
      <c r="D188" s="42"/>
      <c r="E188" s="42"/>
      <c r="F188" s="42"/>
      <c r="G188" s="42"/>
      <c r="H188" s="42"/>
    </row>
    <row r="189" spans="3:8" x14ac:dyDescent="0.2">
      <c r="C189" s="42"/>
      <c r="D189" s="42"/>
      <c r="E189" s="42"/>
      <c r="F189" s="42"/>
      <c r="G189" s="42"/>
      <c r="H189" s="42"/>
    </row>
    <row r="190" spans="3:8" x14ac:dyDescent="0.2">
      <c r="C190" s="42"/>
      <c r="D190" s="42"/>
      <c r="E190" s="42"/>
      <c r="F190" s="42"/>
      <c r="G190" s="42"/>
      <c r="H190" s="42"/>
    </row>
    <row r="191" spans="3:8" x14ac:dyDescent="0.2">
      <c r="C191" s="42"/>
      <c r="D191" s="42"/>
      <c r="E191" s="42"/>
      <c r="F191" s="42"/>
      <c r="G191" s="42"/>
      <c r="H191" s="42"/>
    </row>
    <row r="192" spans="3:8" x14ac:dyDescent="0.2">
      <c r="C192" s="42"/>
      <c r="D192" s="42"/>
      <c r="E192" s="42"/>
      <c r="F192" s="42"/>
      <c r="G192" s="42"/>
      <c r="H192" s="42"/>
    </row>
    <row r="193" spans="3:8" x14ac:dyDescent="0.2">
      <c r="C193" s="42"/>
      <c r="D193" s="42"/>
      <c r="E193" s="42"/>
      <c r="F193" s="42"/>
      <c r="G193" s="42"/>
      <c r="H193" s="42"/>
    </row>
    <row r="194" spans="3:8" x14ac:dyDescent="0.2">
      <c r="C194" s="42"/>
      <c r="D194" s="42"/>
      <c r="E194" s="42"/>
      <c r="F194" s="42"/>
      <c r="G194" s="42"/>
      <c r="H194" s="42"/>
    </row>
    <row r="195" spans="3:8" x14ac:dyDescent="0.2">
      <c r="C195" s="42"/>
      <c r="D195" s="42"/>
      <c r="E195" s="42"/>
      <c r="F195" s="42"/>
      <c r="G195" s="42"/>
      <c r="H195" s="42"/>
    </row>
    <row r="196" spans="3:8" x14ac:dyDescent="0.2">
      <c r="C196" s="42"/>
      <c r="D196" s="42"/>
      <c r="E196" s="42"/>
      <c r="F196" s="42"/>
      <c r="G196" s="42"/>
      <c r="H196" s="42"/>
    </row>
    <row r="197" spans="3:8" x14ac:dyDescent="0.2">
      <c r="C197" s="42"/>
      <c r="D197" s="42"/>
      <c r="E197" s="42"/>
      <c r="F197" s="42"/>
      <c r="G197" s="42"/>
      <c r="H197" s="42"/>
    </row>
    <row r="198" spans="3:8" x14ac:dyDescent="0.2">
      <c r="C198" s="42"/>
      <c r="D198" s="42"/>
      <c r="E198" s="42"/>
      <c r="F198" s="42"/>
      <c r="G198" s="42"/>
      <c r="H198" s="42"/>
    </row>
    <row r="199" spans="3:8" x14ac:dyDescent="0.2">
      <c r="C199" s="42"/>
      <c r="D199" s="42"/>
      <c r="E199" s="42"/>
      <c r="F199" s="42"/>
      <c r="G199" s="42"/>
      <c r="H199" s="42"/>
    </row>
    <row r="200" spans="3:8" x14ac:dyDescent="0.2">
      <c r="C200" s="42"/>
      <c r="D200" s="42"/>
      <c r="E200" s="42"/>
      <c r="F200" s="42"/>
      <c r="G200" s="42"/>
      <c r="H200" s="42"/>
    </row>
    <row r="201" spans="3:8" x14ac:dyDescent="0.2">
      <c r="C201" s="42"/>
      <c r="D201" s="42"/>
      <c r="E201" s="42"/>
      <c r="F201" s="42"/>
      <c r="G201" s="42"/>
      <c r="H201" s="42"/>
    </row>
    <row r="202" spans="3:8" x14ac:dyDescent="0.2">
      <c r="C202" s="42"/>
      <c r="D202" s="42"/>
      <c r="E202" s="42"/>
      <c r="F202" s="42"/>
      <c r="G202" s="42"/>
      <c r="H202" s="42"/>
    </row>
    <row r="203" spans="3:8" x14ac:dyDescent="0.2">
      <c r="C203" s="42"/>
      <c r="D203" s="42"/>
      <c r="E203" s="42"/>
      <c r="F203" s="42"/>
      <c r="G203" s="42"/>
      <c r="H203" s="42"/>
    </row>
    <row r="204" spans="3:8" x14ac:dyDescent="0.2">
      <c r="C204" s="42"/>
      <c r="D204" s="42"/>
      <c r="E204" s="42"/>
      <c r="F204" s="42"/>
      <c r="G204" s="42"/>
      <c r="H204" s="42"/>
    </row>
    <row r="205" spans="3:8" x14ac:dyDescent="0.2">
      <c r="C205" s="42"/>
      <c r="D205" s="42"/>
      <c r="E205" s="42"/>
      <c r="F205" s="42"/>
      <c r="G205" s="42"/>
      <c r="H205" s="42"/>
    </row>
    <row r="206" spans="3:8" x14ac:dyDescent="0.2">
      <c r="C206" s="42"/>
      <c r="D206" s="42"/>
      <c r="E206" s="42"/>
      <c r="F206" s="42"/>
      <c r="G206" s="42"/>
      <c r="H206" s="42"/>
    </row>
    <row r="207" spans="3:8" x14ac:dyDescent="0.2">
      <c r="C207" s="42"/>
      <c r="D207" s="42"/>
      <c r="E207" s="42"/>
      <c r="F207" s="42"/>
      <c r="G207" s="42"/>
      <c r="H207" s="42"/>
    </row>
    <row r="208" spans="3:8" x14ac:dyDescent="0.2">
      <c r="C208" s="42"/>
      <c r="D208" s="42"/>
      <c r="E208" s="42"/>
      <c r="F208" s="42"/>
      <c r="G208" s="42"/>
      <c r="H208" s="42"/>
    </row>
    <row r="209" spans="3:8" x14ac:dyDescent="0.2">
      <c r="C209" s="42"/>
      <c r="D209" s="42"/>
      <c r="E209" s="42"/>
      <c r="F209" s="42"/>
      <c r="G209" s="42"/>
      <c r="H209" s="42"/>
    </row>
    <row r="210" spans="3:8" x14ac:dyDescent="0.2">
      <c r="C210" s="42"/>
      <c r="D210" s="42"/>
      <c r="E210" s="42"/>
      <c r="F210" s="42"/>
      <c r="G210" s="42"/>
      <c r="H210" s="42"/>
    </row>
    <row r="211" spans="3:8" x14ac:dyDescent="0.2">
      <c r="C211" s="42"/>
      <c r="D211" s="42"/>
      <c r="E211" s="42"/>
      <c r="F211" s="42"/>
      <c r="G211" s="42"/>
      <c r="H211" s="42"/>
    </row>
    <row r="212" spans="3:8" x14ac:dyDescent="0.2">
      <c r="C212" s="42"/>
      <c r="D212" s="42"/>
      <c r="E212" s="42"/>
      <c r="F212" s="42"/>
      <c r="G212" s="42"/>
      <c r="H212" s="42"/>
    </row>
    <row r="213" spans="3:8" x14ac:dyDescent="0.2">
      <c r="C213" s="42"/>
      <c r="D213" s="42"/>
      <c r="E213" s="42"/>
      <c r="F213" s="42"/>
      <c r="G213" s="42"/>
      <c r="H213" s="42"/>
    </row>
    <row r="214" spans="3:8" x14ac:dyDescent="0.2">
      <c r="C214" s="42"/>
      <c r="D214" s="42"/>
      <c r="E214" s="42"/>
      <c r="F214" s="42"/>
      <c r="G214" s="42"/>
      <c r="H214" s="42"/>
    </row>
    <row r="215" spans="3:8" x14ac:dyDescent="0.2">
      <c r="C215" s="42"/>
      <c r="D215" s="42"/>
      <c r="E215" s="42"/>
      <c r="F215" s="42"/>
      <c r="G215" s="42"/>
      <c r="H215" s="42"/>
    </row>
    <row r="216" spans="3:8" x14ac:dyDescent="0.2">
      <c r="C216" s="42"/>
      <c r="D216" s="42"/>
      <c r="E216" s="42"/>
      <c r="F216" s="42"/>
      <c r="G216" s="42"/>
      <c r="H216" s="42"/>
    </row>
    <row r="217" spans="3:8" x14ac:dyDescent="0.2">
      <c r="C217" s="42"/>
      <c r="D217" s="42"/>
      <c r="E217" s="42"/>
      <c r="F217" s="42"/>
      <c r="G217" s="42"/>
      <c r="H217" s="42"/>
    </row>
    <row r="218" spans="3:8" x14ac:dyDescent="0.2">
      <c r="C218" s="42"/>
      <c r="D218" s="42"/>
      <c r="E218" s="42"/>
      <c r="F218" s="42"/>
      <c r="G218" s="42"/>
      <c r="H218" s="42"/>
    </row>
    <row r="219" spans="3:8" x14ac:dyDescent="0.2">
      <c r="C219" s="42"/>
      <c r="D219" s="42"/>
      <c r="E219" s="42"/>
      <c r="F219" s="42"/>
      <c r="G219" s="42"/>
      <c r="H219" s="42"/>
    </row>
    <row r="220" spans="3:8" x14ac:dyDescent="0.2">
      <c r="C220" s="42"/>
      <c r="D220" s="42"/>
      <c r="E220" s="42"/>
      <c r="F220" s="42"/>
      <c r="G220" s="42"/>
      <c r="H220" s="42"/>
    </row>
    <row r="221" spans="3:8" x14ac:dyDescent="0.2">
      <c r="C221" s="42"/>
      <c r="D221" s="42"/>
      <c r="E221" s="42"/>
      <c r="F221" s="42"/>
      <c r="G221" s="42"/>
      <c r="H221" s="42"/>
    </row>
    <row r="222" spans="3:8" x14ac:dyDescent="0.2">
      <c r="C222" s="42"/>
      <c r="D222" s="42"/>
      <c r="E222" s="42"/>
      <c r="F222" s="42"/>
      <c r="G222" s="42"/>
      <c r="H222" s="42"/>
    </row>
    <row r="223" spans="3:8" x14ac:dyDescent="0.2">
      <c r="C223" s="42"/>
      <c r="D223" s="42"/>
      <c r="E223" s="42"/>
      <c r="F223" s="42"/>
      <c r="G223" s="42"/>
      <c r="H223" s="42"/>
    </row>
    <row r="224" spans="3:8" x14ac:dyDescent="0.2">
      <c r="C224" s="42"/>
      <c r="D224" s="42"/>
      <c r="E224" s="42"/>
      <c r="F224" s="42"/>
      <c r="G224" s="42"/>
      <c r="H224" s="42"/>
    </row>
    <row r="225" spans="3:8" x14ac:dyDescent="0.2">
      <c r="C225" s="42"/>
      <c r="D225" s="42"/>
      <c r="E225" s="42"/>
      <c r="F225" s="42"/>
      <c r="G225" s="42"/>
      <c r="H225" s="42"/>
    </row>
    <row r="226" spans="3:8" x14ac:dyDescent="0.2">
      <c r="C226" s="42"/>
      <c r="D226" s="42"/>
      <c r="E226" s="42"/>
      <c r="F226" s="42"/>
      <c r="G226" s="42"/>
      <c r="H226" s="42"/>
    </row>
    <row r="227" spans="3:8" x14ac:dyDescent="0.2">
      <c r="C227" s="42"/>
      <c r="D227" s="42"/>
      <c r="E227" s="42"/>
      <c r="F227" s="42"/>
      <c r="G227" s="42"/>
      <c r="H227" s="42"/>
    </row>
    <row r="228" spans="3:8" x14ac:dyDescent="0.2">
      <c r="C228" s="42"/>
      <c r="D228" s="42"/>
      <c r="E228" s="42"/>
      <c r="F228" s="42"/>
      <c r="G228" s="42"/>
      <c r="H228" s="42"/>
    </row>
    <row r="229" spans="3:8" x14ac:dyDescent="0.2">
      <c r="C229" s="42"/>
      <c r="D229" s="42"/>
      <c r="E229" s="42"/>
      <c r="F229" s="42"/>
      <c r="G229" s="42"/>
      <c r="H229" s="42"/>
    </row>
    <row r="230" spans="3:8" x14ac:dyDescent="0.2">
      <c r="C230" s="42"/>
      <c r="D230" s="42"/>
      <c r="E230" s="42"/>
      <c r="F230" s="42"/>
      <c r="G230" s="42"/>
      <c r="H230" s="42"/>
    </row>
    <row r="231" spans="3:8" x14ac:dyDescent="0.2">
      <c r="C231" s="42"/>
      <c r="D231" s="42"/>
      <c r="E231" s="42"/>
      <c r="F231" s="42"/>
      <c r="G231" s="42"/>
      <c r="H231" s="42"/>
    </row>
    <row r="232" spans="3:8" x14ac:dyDescent="0.2">
      <c r="C232" s="42"/>
      <c r="D232" s="42"/>
      <c r="E232" s="42"/>
      <c r="F232" s="42"/>
      <c r="G232" s="42"/>
      <c r="H232" s="42"/>
    </row>
    <row r="233" spans="3:8" x14ac:dyDescent="0.2">
      <c r="C233" s="42"/>
      <c r="D233" s="42"/>
      <c r="E233" s="42"/>
      <c r="F233" s="42"/>
      <c r="G233" s="42"/>
      <c r="H233" s="42"/>
    </row>
    <row r="234" spans="3:8" x14ac:dyDescent="0.2">
      <c r="C234" s="42"/>
      <c r="D234" s="42"/>
      <c r="E234" s="42"/>
      <c r="F234" s="42"/>
      <c r="G234" s="42"/>
      <c r="H234" s="42"/>
    </row>
    <row r="235" spans="3:8" x14ac:dyDescent="0.2">
      <c r="C235" s="42"/>
      <c r="D235" s="42"/>
      <c r="E235" s="42"/>
      <c r="F235" s="42"/>
      <c r="G235" s="42"/>
      <c r="H235" s="42"/>
    </row>
    <row r="236" spans="3:8" x14ac:dyDescent="0.2">
      <c r="C236" s="42"/>
      <c r="D236" s="42"/>
      <c r="E236" s="42"/>
      <c r="F236" s="42"/>
      <c r="G236" s="42"/>
      <c r="H236" s="42"/>
    </row>
    <row r="237" spans="3:8" x14ac:dyDescent="0.2">
      <c r="C237" s="42"/>
      <c r="D237" s="42"/>
      <c r="E237" s="42"/>
      <c r="F237" s="42"/>
      <c r="G237" s="42"/>
      <c r="H237" s="42"/>
    </row>
  </sheetData>
  <phoneticPr fontId="14" type="noConversion"/>
  <pageMargins left="0.74803149606299213" right="0.74803149606299213" top="0.98425196850393704" bottom="0.98425196850393704" header="0.51181102362204722" footer="0.51181102362204722"/>
  <pageSetup paperSize="9" orientation="portrait" verticalDpi="300" r:id="rId1"/>
  <headerFooter alignWithMargins="0">
    <oddHeader>&amp;C&amp;"Tahoma,מודגש"&amp;12&amp;U‏&amp;Eבימ"ש פ"ת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rightToLeft="1" workbookViewId="0">
      <selection activeCell="B19" sqref="B19"/>
    </sheetView>
  </sheetViews>
  <sheetFormatPr defaultRowHeight="15.75" x14ac:dyDescent="0.25"/>
  <cols>
    <col min="1" max="1" width="10.42578125" customWidth="1"/>
    <col min="2" max="2" width="24.42578125" style="5" customWidth="1"/>
    <col min="3" max="3" width="6.7109375" customWidth="1"/>
    <col min="4" max="4" width="6.42578125" hidden="1" customWidth="1"/>
    <col min="5" max="5" width="5.5703125" customWidth="1"/>
    <col min="6" max="6" width="7.7109375" customWidth="1"/>
    <col min="7" max="7" width="9.42578125" customWidth="1"/>
    <col min="8" max="8" width="15" customWidth="1"/>
  </cols>
  <sheetData>
    <row r="1" spans="1:8" x14ac:dyDescent="0.25">
      <c r="A1" s="104" t="s">
        <v>23</v>
      </c>
      <c r="B1" s="104" t="s">
        <v>7</v>
      </c>
      <c r="C1" s="104" t="s">
        <v>8</v>
      </c>
      <c r="D1" s="105" t="s">
        <v>8</v>
      </c>
      <c r="E1" s="105" t="s">
        <v>9</v>
      </c>
      <c r="F1" s="105" t="s">
        <v>8</v>
      </c>
      <c r="G1" s="104" t="s">
        <v>21</v>
      </c>
      <c r="H1" s="104" t="s">
        <v>0</v>
      </c>
    </row>
    <row r="2" spans="1:8" x14ac:dyDescent="0.25">
      <c r="A2" s="106"/>
      <c r="B2" s="106"/>
      <c r="C2" s="106" t="s">
        <v>10</v>
      </c>
      <c r="D2" s="106" t="s">
        <v>11</v>
      </c>
      <c r="E2" s="106" t="s">
        <v>7</v>
      </c>
      <c r="F2" s="106" t="s">
        <v>12</v>
      </c>
      <c r="G2" s="107" t="s">
        <v>9</v>
      </c>
      <c r="H2" s="106"/>
    </row>
    <row r="3" spans="1:8" x14ac:dyDescent="0.25">
      <c r="A3" s="108"/>
      <c r="B3" s="108"/>
      <c r="C3" s="106" t="s">
        <v>15</v>
      </c>
      <c r="D3" s="106" t="s">
        <v>16</v>
      </c>
      <c r="E3" s="106" t="s">
        <v>17</v>
      </c>
      <c r="F3" s="106"/>
      <c r="G3" s="107" t="s">
        <v>18</v>
      </c>
      <c r="H3" s="108"/>
    </row>
    <row r="4" spans="1:8" ht="16.5" thickBot="1" x14ac:dyDescent="0.3">
      <c r="A4" s="106" t="s">
        <v>14</v>
      </c>
      <c r="B4" s="106" t="s">
        <v>14</v>
      </c>
      <c r="C4" s="106"/>
      <c r="D4" s="106"/>
      <c r="E4" s="106" t="s">
        <v>19</v>
      </c>
      <c r="F4" s="106"/>
      <c r="G4" s="107" t="s">
        <v>80</v>
      </c>
      <c r="H4" s="108"/>
    </row>
    <row r="5" spans="1:8" x14ac:dyDescent="0.25">
      <c r="A5" s="204" t="s">
        <v>1</v>
      </c>
      <c r="B5" s="11" t="s">
        <v>81</v>
      </c>
      <c r="C5" s="31">
        <v>1</v>
      </c>
      <c r="D5" s="31">
        <v>5</v>
      </c>
      <c r="E5" s="31">
        <v>9.9</v>
      </c>
      <c r="F5" s="31">
        <v>15</v>
      </c>
      <c r="G5" s="31">
        <f t="shared" ref="G5:G15" si="0">F5*E5</f>
        <v>148.5</v>
      </c>
      <c r="H5" s="27"/>
    </row>
    <row r="6" spans="1:8" x14ac:dyDescent="0.25">
      <c r="A6" s="205"/>
      <c r="B6" s="11" t="s">
        <v>81</v>
      </c>
      <c r="C6" s="31">
        <v>1</v>
      </c>
      <c r="D6" s="31"/>
      <c r="E6" s="31">
        <v>11.4</v>
      </c>
      <c r="F6" s="31">
        <v>11</v>
      </c>
      <c r="G6" s="31">
        <f t="shared" si="0"/>
        <v>125.4</v>
      </c>
      <c r="H6" s="27" t="s">
        <v>187</v>
      </c>
    </row>
    <row r="7" spans="1:8" x14ac:dyDescent="0.25">
      <c r="A7" s="205"/>
      <c r="B7" s="11" t="s">
        <v>125</v>
      </c>
      <c r="C7" s="31"/>
      <c r="D7" s="31">
        <v>14</v>
      </c>
      <c r="E7" s="31">
        <v>30</v>
      </c>
      <c r="F7" s="31">
        <v>1</v>
      </c>
      <c r="G7" s="31">
        <f t="shared" si="0"/>
        <v>30</v>
      </c>
      <c r="H7" s="27" t="s">
        <v>182</v>
      </c>
    </row>
    <row r="8" spans="1:8" x14ac:dyDescent="0.25">
      <c r="A8" s="205"/>
      <c r="B8" s="11" t="s">
        <v>82</v>
      </c>
      <c r="C8" s="31">
        <v>1</v>
      </c>
      <c r="D8" s="31">
        <v>5</v>
      </c>
      <c r="E8" s="31">
        <v>9.9</v>
      </c>
      <c r="F8" s="31">
        <v>2</v>
      </c>
      <c r="G8" s="31">
        <f t="shared" si="0"/>
        <v>19.8</v>
      </c>
      <c r="H8" s="27"/>
    </row>
    <row r="9" spans="1:8" x14ac:dyDescent="0.25">
      <c r="A9" s="205"/>
      <c r="B9" s="11" t="s">
        <v>137</v>
      </c>
      <c r="C9" s="31">
        <v>1</v>
      </c>
      <c r="D9" s="31">
        <v>3</v>
      </c>
      <c r="E9" s="31">
        <v>9.9</v>
      </c>
      <c r="F9" s="31">
        <v>6</v>
      </c>
      <c r="G9" s="31">
        <f t="shared" si="0"/>
        <v>59.400000000000006</v>
      </c>
      <c r="H9" s="27"/>
    </row>
    <row r="10" spans="1:8" x14ac:dyDescent="0.25">
      <c r="A10" s="205"/>
      <c r="B10" s="11" t="s">
        <v>83</v>
      </c>
      <c r="C10" s="31">
        <v>2</v>
      </c>
      <c r="D10" s="31">
        <v>4</v>
      </c>
      <c r="E10" s="31">
        <v>12</v>
      </c>
      <c r="F10" s="31">
        <v>2</v>
      </c>
      <c r="G10" s="31">
        <f t="shared" si="0"/>
        <v>24</v>
      </c>
      <c r="H10" s="27" t="s">
        <v>126</v>
      </c>
    </row>
    <row r="11" spans="1:8" x14ac:dyDescent="0.25">
      <c r="A11" s="205"/>
      <c r="B11" s="11" t="s">
        <v>127</v>
      </c>
      <c r="C11" s="31"/>
      <c r="D11" s="31"/>
      <c r="E11" s="31">
        <v>9.6</v>
      </c>
      <c r="F11" s="31">
        <v>1</v>
      </c>
      <c r="G11" s="31">
        <f t="shared" si="0"/>
        <v>9.6</v>
      </c>
      <c r="H11" s="27" t="s">
        <v>183</v>
      </c>
    </row>
    <row r="12" spans="1:8" x14ac:dyDescent="0.25">
      <c r="A12" s="205"/>
      <c r="B12" s="11" t="s">
        <v>132</v>
      </c>
      <c r="C12" s="31"/>
      <c r="D12" s="31"/>
      <c r="E12" s="31">
        <v>8</v>
      </c>
      <c r="F12" s="31">
        <v>1</v>
      </c>
      <c r="G12" s="31">
        <f t="shared" si="0"/>
        <v>8</v>
      </c>
      <c r="H12" s="27"/>
    </row>
    <row r="13" spans="1:8" x14ac:dyDescent="0.25">
      <c r="A13" s="205"/>
      <c r="B13" s="11" t="s">
        <v>184</v>
      </c>
      <c r="C13" s="31"/>
      <c r="D13" s="31"/>
      <c r="E13" s="31">
        <v>6</v>
      </c>
      <c r="F13" s="31">
        <v>1</v>
      </c>
      <c r="G13" s="31">
        <f t="shared" si="0"/>
        <v>6</v>
      </c>
      <c r="H13" s="27"/>
    </row>
    <row r="14" spans="1:8" x14ac:dyDescent="0.25">
      <c r="A14" s="205"/>
      <c r="B14" s="11" t="s">
        <v>128</v>
      </c>
      <c r="C14" s="31"/>
      <c r="D14" s="31"/>
      <c r="E14" s="31"/>
      <c r="F14" s="31">
        <v>2</v>
      </c>
      <c r="G14" s="31">
        <f t="shared" si="0"/>
        <v>0</v>
      </c>
      <c r="H14" s="161" t="s">
        <v>186</v>
      </c>
    </row>
    <row r="15" spans="1:8" ht="16.5" thickBot="1" x14ac:dyDescent="0.3">
      <c r="A15" s="205"/>
      <c r="B15" s="11" t="s">
        <v>84</v>
      </c>
      <c r="C15" s="31"/>
      <c r="D15" s="31"/>
      <c r="E15" s="31">
        <v>12</v>
      </c>
      <c r="F15" s="31">
        <v>1</v>
      </c>
      <c r="G15" s="31">
        <f t="shared" si="0"/>
        <v>12</v>
      </c>
      <c r="H15" s="161" t="s">
        <v>185</v>
      </c>
    </row>
    <row r="16" spans="1:8" ht="16.5" thickBot="1" x14ac:dyDescent="0.3">
      <c r="A16" s="206"/>
      <c r="B16" s="109" t="s">
        <v>27</v>
      </c>
      <c r="C16" s="110"/>
      <c r="D16" s="110"/>
      <c r="E16" s="110"/>
      <c r="F16" s="110"/>
      <c r="G16" s="111">
        <f>SUM(G5:G15)</f>
        <v>442.70000000000005</v>
      </c>
      <c r="H16" s="112"/>
    </row>
    <row r="20" spans="1:15" s="5" customFormat="1" ht="17.25" customHeight="1" x14ac:dyDescent="0.25">
      <c r="A20"/>
      <c r="C20"/>
      <c r="D20"/>
      <c r="E20"/>
      <c r="F20"/>
      <c r="G20"/>
      <c r="H20"/>
      <c r="I20" s="45"/>
      <c r="J20" s="45"/>
      <c r="O20" s="23"/>
    </row>
    <row r="21" spans="1:15" s="5" customFormat="1" ht="17.25" customHeight="1" x14ac:dyDescent="0.25">
      <c r="A21"/>
      <c r="C21"/>
      <c r="D21"/>
      <c r="E21"/>
      <c r="F21"/>
      <c r="G21"/>
      <c r="H21"/>
      <c r="I21" s="45"/>
      <c r="J21" s="45"/>
      <c r="O21" s="23"/>
    </row>
    <row r="22" spans="1:15" s="5" customFormat="1" ht="17.25" customHeight="1" x14ac:dyDescent="0.25">
      <c r="A22"/>
      <c r="C22"/>
      <c r="D22"/>
      <c r="E22"/>
      <c r="F22"/>
      <c r="G22"/>
      <c r="H22"/>
      <c r="I22" s="45"/>
      <c r="J22" s="45"/>
      <c r="O22" s="23"/>
    </row>
    <row r="23" spans="1:15" s="5" customFormat="1" ht="17.25" customHeight="1" x14ac:dyDescent="0.25">
      <c r="A23"/>
      <c r="C23"/>
      <c r="D23"/>
      <c r="E23"/>
      <c r="F23"/>
      <c r="G23"/>
      <c r="H23"/>
      <c r="I23" s="45"/>
      <c r="J23" s="45"/>
      <c r="O23" s="23"/>
    </row>
    <row r="24" spans="1:15" s="5" customFormat="1" ht="17.25" customHeight="1" x14ac:dyDescent="0.25">
      <c r="A24"/>
      <c r="C24"/>
      <c r="D24"/>
      <c r="E24"/>
      <c r="F24"/>
      <c r="G24"/>
      <c r="H24"/>
      <c r="I24" s="45"/>
      <c r="J24" s="45"/>
      <c r="O24" s="23"/>
    </row>
    <row r="25" spans="1:15" s="5" customFormat="1" ht="17.25" customHeight="1" x14ac:dyDescent="0.25">
      <c r="A25"/>
      <c r="C25"/>
      <c r="D25"/>
      <c r="E25"/>
      <c r="F25"/>
      <c r="G25"/>
      <c r="H25"/>
    </row>
    <row r="26" spans="1:15" ht="18.95" customHeight="1" x14ac:dyDescent="0.25"/>
  </sheetData>
  <mergeCells count="1">
    <mergeCell ref="A5:A16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&amp;C&amp;"Tahoma,מודגש"&amp;12&amp;U‏&amp;Eבימ"ש פ"ת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"/>
  <sheetViews>
    <sheetView rightToLeft="1" topLeftCell="A2" zoomScale="115" zoomScaleNormal="115" workbookViewId="0">
      <selection activeCell="I14" sqref="I14"/>
    </sheetView>
  </sheetViews>
  <sheetFormatPr defaultRowHeight="20.25" x14ac:dyDescent="0.3"/>
  <cols>
    <col min="1" max="1" width="5.42578125" style="1" customWidth="1"/>
    <col min="2" max="2" width="23.5703125" style="1" customWidth="1"/>
    <col min="3" max="3" width="4.5703125" style="1" customWidth="1"/>
    <col min="4" max="4" width="5.42578125" customWidth="1"/>
    <col min="5" max="5" width="5.28515625" customWidth="1"/>
    <col min="6" max="6" width="6" customWidth="1"/>
    <col min="7" max="7" width="4.85546875" customWidth="1"/>
    <col min="8" max="8" width="6.28515625" customWidth="1"/>
    <col min="9" max="9" width="5.28515625" customWidth="1"/>
    <col min="10" max="10" width="7" customWidth="1"/>
    <col min="11" max="11" width="5.28515625" customWidth="1"/>
    <col min="12" max="12" width="7.7109375" customWidth="1"/>
  </cols>
  <sheetData>
    <row r="2" spans="1:14" ht="21" thickBot="1" x14ac:dyDescent="0.35">
      <c r="A2" s="1" t="s">
        <v>133</v>
      </c>
    </row>
    <row r="3" spans="1:14" ht="12.75" x14ac:dyDescent="0.2">
      <c r="A3" s="208" t="s">
        <v>6</v>
      </c>
      <c r="B3" s="211" t="s">
        <v>47</v>
      </c>
      <c r="C3" s="214" t="s">
        <v>48</v>
      </c>
      <c r="D3" s="215"/>
      <c r="E3" s="215"/>
      <c r="F3" s="215"/>
      <c r="G3" s="215"/>
      <c r="H3" s="215"/>
      <c r="I3" s="215"/>
      <c r="J3" s="215"/>
      <c r="K3" s="216"/>
      <c r="L3" s="96" t="s">
        <v>21</v>
      </c>
    </row>
    <row r="4" spans="1:14" ht="24.95" customHeight="1" x14ac:dyDescent="0.2">
      <c r="A4" s="209"/>
      <c r="B4" s="212"/>
      <c r="C4" s="217" t="s">
        <v>49</v>
      </c>
      <c r="D4" s="218"/>
      <c r="E4" s="218" t="s">
        <v>50</v>
      </c>
      <c r="F4" s="218"/>
      <c r="G4" s="218" t="s">
        <v>51</v>
      </c>
      <c r="H4" s="218"/>
      <c r="I4" s="218" t="s">
        <v>52</v>
      </c>
      <c r="J4" s="220" t="s">
        <v>53</v>
      </c>
      <c r="K4" s="227" t="s">
        <v>99</v>
      </c>
      <c r="L4" s="97" t="s">
        <v>54</v>
      </c>
    </row>
    <row r="5" spans="1:14" s="47" customFormat="1" ht="26.45" customHeight="1" thickBot="1" x14ac:dyDescent="0.25">
      <c r="A5" s="210"/>
      <c r="B5" s="213"/>
      <c r="C5" s="87" t="s">
        <v>55</v>
      </c>
      <c r="D5" s="70" t="s">
        <v>56</v>
      </c>
      <c r="E5" s="69" t="s">
        <v>55</v>
      </c>
      <c r="F5" s="70" t="s">
        <v>56</v>
      </c>
      <c r="G5" s="69" t="s">
        <v>55</v>
      </c>
      <c r="H5" s="70" t="s">
        <v>56</v>
      </c>
      <c r="I5" s="219"/>
      <c r="J5" s="221"/>
      <c r="K5" s="228"/>
      <c r="L5" s="98" t="s">
        <v>57</v>
      </c>
    </row>
    <row r="6" spans="1:14" ht="18" customHeight="1" x14ac:dyDescent="0.2">
      <c r="A6" s="222" t="s">
        <v>153</v>
      </c>
      <c r="B6" s="71" t="s">
        <v>169</v>
      </c>
      <c r="C6" s="72">
        <v>3</v>
      </c>
      <c r="D6" s="73">
        <v>2</v>
      </c>
      <c r="E6" s="72">
        <v>1</v>
      </c>
      <c r="F6" s="73">
        <v>1</v>
      </c>
      <c r="G6" s="72"/>
      <c r="H6" s="73"/>
      <c r="I6" s="74">
        <f t="shared" ref="I6:J10" si="0">G6+E6+C6</f>
        <v>4</v>
      </c>
      <c r="J6" s="74">
        <f t="shared" si="0"/>
        <v>3</v>
      </c>
      <c r="K6" s="75"/>
      <c r="L6" s="96">
        <f>K6+H6*6.8+F6*7.7+D6*11</f>
        <v>29.7</v>
      </c>
    </row>
    <row r="7" spans="1:14" ht="18" customHeight="1" x14ac:dyDescent="0.2">
      <c r="A7" s="223"/>
      <c r="B7" s="77" t="s">
        <v>110</v>
      </c>
      <c r="C7" s="78"/>
      <c r="D7" s="79"/>
      <c r="E7" s="78"/>
      <c r="F7" s="74"/>
      <c r="G7" s="78"/>
      <c r="H7" s="74">
        <v>2</v>
      </c>
      <c r="I7" s="74">
        <f>G7+E7+C7</f>
        <v>0</v>
      </c>
      <c r="J7" s="74">
        <f t="shared" si="0"/>
        <v>2</v>
      </c>
      <c r="K7" s="80"/>
      <c r="L7" s="144">
        <f>K7+H7*6.8+F7*7.7+D7*11</f>
        <v>13.6</v>
      </c>
    </row>
    <row r="8" spans="1:14" ht="18" customHeight="1" x14ac:dyDescent="0.2">
      <c r="A8" s="224"/>
      <c r="B8" s="92" t="s">
        <v>163</v>
      </c>
      <c r="C8" s="93">
        <v>3</v>
      </c>
      <c r="D8" s="90">
        <v>2</v>
      </c>
      <c r="E8" s="93">
        <v>1</v>
      </c>
      <c r="F8" s="90">
        <v>1</v>
      </c>
      <c r="G8" s="93">
        <v>7</v>
      </c>
      <c r="H8" s="90">
        <v>10</v>
      </c>
      <c r="I8" s="74">
        <f t="shared" si="0"/>
        <v>11</v>
      </c>
      <c r="J8" s="74">
        <f t="shared" si="0"/>
        <v>13</v>
      </c>
      <c r="K8" s="91"/>
      <c r="L8" s="144">
        <f t="shared" ref="L8:L10" si="1">K8+H8*6.8+F8*7.7+D8*11</f>
        <v>97.7</v>
      </c>
    </row>
    <row r="9" spans="1:14" ht="18" customHeight="1" x14ac:dyDescent="0.2">
      <c r="A9" s="224"/>
      <c r="B9" s="92" t="s">
        <v>164</v>
      </c>
      <c r="C9" s="93"/>
      <c r="D9" s="90"/>
      <c r="E9" s="93">
        <v>1</v>
      </c>
      <c r="F9" s="90">
        <v>1</v>
      </c>
      <c r="G9" s="93">
        <v>9</v>
      </c>
      <c r="H9" s="90">
        <v>11</v>
      </c>
      <c r="I9" s="74">
        <f t="shared" si="0"/>
        <v>10</v>
      </c>
      <c r="J9" s="74">
        <f t="shared" si="0"/>
        <v>12</v>
      </c>
      <c r="K9" s="91">
        <v>15</v>
      </c>
      <c r="L9" s="144">
        <f t="shared" si="1"/>
        <v>97.5</v>
      </c>
    </row>
    <row r="10" spans="1:14" ht="18" customHeight="1" thickBot="1" x14ac:dyDescent="0.25">
      <c r="A10" s="224"/>
      <c r="B10" s="77" t="s">
        <v>109</v>
      </c>
      <c r="C10" s="78"/>
      <c r="D10" s="79"/>
      <c r="E10" s="78">
        <v>1</v>
      </c>
      <c r="F10" s="74">
        <v>1</v>
      </c>
      <c r="G10" s="78">
        <v>13</v>
      </c>
      <c r="H10" s="74">
        <v>13</v>
      </c>
      <c r="I10" s="74">
        <f t="shared" si="0"/>
        <v>14</v>
      </c>
      <c r="J10" s="74">
        <f t="shared" si="0"/>
        <v>14</v>
      </c>
      <c r="K10" s="80"/>
      <c r="L10" s="144">
        <f t="shared" si="1"/>
        <v>96.1</v>
      </c>
    </row>
    <row r="11" spans="1:14" ht="18" customHeight="1" thickBot="1" x14ac:dyDescent="0.25">
      <c r="A11" s="225" t="s">
        <v>170</v>
      </c>
      <c r="B11" s="226"/>
      <c r="C11" s="81">
        <f t="shared" ref="C11:L11" si="2">SUM(C6:C10)</f>
        <v>6</v>
      </c>
      <c r="D11" s="82">
        <f t="shared" si="2"/>
        <v>4</v>
      </c>
      <c r="E11" s="83">
        <f t="shared" si="2"/>
        <v>4</v>
      </c>
      <c r="F11" s="82">
        <f t="shared" si="2"/>
        <v>4</v>
      </c>
      <c r="G11" s="83">
        <f t="shared" si="2"/>
        <v>29</v>
      </c>
      <c r="H11" s="82">
        <f t="shared" si="2"/>
        <v>36</v>
      </c>
      <c r="I11" s="83">
        <f t="shared" si="2"/>
        <v>39</v>
      </c>
      <c r="J11" s="82">
        <f t="shared" si="2"/>
        <v>44</v>
      </c>
      <c r="K11" s="84">
        <f t="shared" si="2"/>
        <v>15</v>
      </c>
      <c r="L11" s="99">
        <f t="shared" si="2"/>
        <v>334.6</v>
      </c>
    </row>
    <row r="12" spans="1:14" ht="12.75" x14ac:dyDescent="0.2">
      <c r="A12" s="85"/>
      <c r="B12" s="86" t="s">
        <v>58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4" ht="12.75" x14ac:dyDescent="0.2">
      <c r="A13" s="47"/>
      <c r="B13" s="207" t="s">
        <v>152</v>
      </c>
      <c r="C13" s="207"/>
      <c r="D13" s="207"/>
      <c r="E13" s="207"/>
      <c r="F13" s="207"/>
      <c r="G13" s="207"/>
      <c r="H13" s="207"/>
      <c r="I13" s="207"/>
      <c r="J13" s="207"/>
      <c r="K13" s="207"/>
      <c r="L13" s="197"/>
      <c r="M13" s="197"/>
      <c r="N13" s="197"/>
    </row>
    <row r="14" spans="1:14" x14ac:dyDescent="0.3">
      <c r="B14" s="67" t="s">
        <v>61</v>
      </c>
    </row>
  </sheetData>
  <mergeCells count="12">
    <mergeCell ref="B13:N13"/>
    <mergeCell ref="A3:A5"/>
    <mergeCell ref="B3:B5"/>
    <mergeCell ref="C3:K3"/>
    <mergeCell ref="C4:D4"/>
    <mergeCell ref="E4:F4"/>
    <mergeCell ref="G4:H4"/>
    <mergeCell ref="I4:I5"/>
    <mergeCell ref="J4:J5"/>
    <mergeCell ref="A6:A10"/>
    <mergeCell ref="A11:B11"/>
    <mergeCell ref="K4:K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&amp;C&amp;"Tahoma,מודגש"&amp;12&amp;U‏&amp;Eבימ"ש פ"ת</oddHeader>
  </headerFooter>
  <ignoredErrors>
    <ignoredError sqref="K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</vt:i4>
      </vt:variant>
      <vt:variant>
        <vt:lpstr>טווחים בעלי שם</vt:lpstr>
      </vt:variant>
      <vt:variant>
        <vt:i4>3</vt:i4>
      </vt:variant>
    </vt:vector>
  </HeadingPairs>
  <TitlesOfParts>
    <vt:vector size="10" baseType="lpstr">
      <vt:lpstr>חיזוי</vt:lpstr>
      <vt:lpstr>ריכוז  שטחים </vt:lpstr>
      <vt:lpstr>שיפוט מינהלה</vt:lpstr>
      <vt:lpstr>מינהלת  </vt:lpstr>
      <vt:lpstr> קהל מעצר  </vt:lpstr>
      <vt:lpstr>סיוע</vt:lpstr>
      <vt:lpstr>  שטחי מזכירויות</vt:lpstr>
      <vt:lpstr>' קהל מעצר  '!WPrint_TitlesW</vt:lpstr>
      <vt:lpstr>'מינהלת  '!WPrint_TitlesW</vt:lpstr>
      <vt:lpstr>'שיפוט מינהלה'!WPrint_TitlesW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pedatzur</dc:creator>
  <cp:lastModifiedBy>אליהו לוי</cp:lastModifiedBy>
  <cp:lastPrinted>2022-07-05T13:31:38Z</cp:lastPrinted>
  <dcterms:created xsi:type="dcterms:W3CDTF">2003-02-20T07:14:47Z</dcterms:created>
  <dcterms:modified xsi:type="dcterms:W3CDTF">2023-05-03T06:11:41Z</dcterms:modified>
</cp:coreProperties>
</file>